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9" i="1"/>
  <c r="C33"/>
  <c r="D49"/>
  <c r="E37"/>
  <c r="E38"/>
  <c r="E39"/>
  <c r="E76"/>
  <c r="E75"/>
  <c r="E64"/>
  <c r="E65"/>
  <c r="E66"/>
  <c r="E67"/>
  <c r="D68"/>
  <c r="C68"/>
  <c r="E74"/>
  <c r="D59"/>
  <c r="C59"/>
  <c r="D29"/>
  <c r="C29"/>
  <c r="D16"/>
  <c r="C16"/>
  <c r="E22"/>
  <c r="E18"/>
  <c r="D6"/>
  <c r="C6"/>
  <c r="E10"/>
  <c r="D36"/>
  <c r="C36"/>
  <c r="E42"/>
  <c r="E54"/>
  <c r="E24"/>
  <c r="E36" l="1"/>
  <c r="F36"/>
  <c r="D33"/>
  <c r="D12"/>
  <c r="C12"/>
  <c r="E9"/>
  <c r="E59" l="1"/>
  <c r="E16"/>
  <c r="E73"/>
  <c r="E7"/>
  <c r="E8"/>
  <c r="E11"/>
  <c r="E13"/>
  <c r="E14"/>
  <c r="E15"/>
  <c r="E17"/>
  <c r="E19"/>
  <c r="E20"/>
  <c r="E21"/>
  <c r="E26"/>
  <c r="E27"/>
  <c r="E28"/>
  <c r="E30"/>
  <c r="E31"/>
  <c r="E34"/>
  <c r="E35"/>
  <c r="E40"/>
  <c r="E44"/>
  <c r="E45"/>
  <c r="E48"/>
  <c r="E51"/>
  <c r="E53"/>
  <c r="E56"/>
  <c r="E57"/>
  <c r="E58"/>
  <c r="E60"/>
  <c r="E61"/>
  <c r="E62"/>
  <c r="E71"/>
  <c r="E72"/>
  <c r="D63"/>
  <c r="D55"/>
  <c r="D43"/>
  <c r="D25"/>
  <c r="C63"/>
  <c r="C55"/>
  <c r="C43"/>
  <c r="C25"/>
  <c r="C5" l="1"/>
  <c r="D5"/>
  <c r="E63"/>
  <c r="E49"/>
  <c r="E33"/>
  <c r="E29"/>
  <c r="E12"/>
  <c r="E6"/>
  <c r="E55"/>
  <c r="E47"/>
  <c r="E25"/>
  <c r="E43"/>
  <c r="E5" l="1"/>
</calcChain>
</file>

<file path=xl/sharedStrings.xml><?xml version="1.0" encoding="utf-8"?>
<sst xmlns="http://schemas.openxmlformats.org/spreadsheetml/2006/main" count="101" uniqueCount="96">
  <si>
    <t>ЦСР</t>
  </si>
  <si>
    <t>% исполнения</t>
  </si>
  <si>
    <t>Подпрограмма "Развитие туризма"</t>
  </si>
  <si>
    <t>Подпрограмма «Развитие транспортного комплекса»</t>
  </si>
  <si>
    <t xml:space="preserve">Подпрограмма «Совершенствование  и развитие сети автомобильных дорог»  </t>
  </si>
  <si>
    <r>
      <t xml:space="preserve">Муниципальная программа Токаревского района «Оказание содействия добровольному переселению соотечественников, проживающих за рубежом» </t>
    </r>
    <r>
      <rPr>
        <b/>
        <sz val="12"/>
        <color rgb="FF000000"/>
        <rFont val="Times New Roman"/>
        <family val="1"/>
        <charset val="204"/>
      </rPr>
      <t>(постановление №820 от 26.12.2013)</t>
    </r>
  </si>
  <si>
    <t xml:space="preserve">Подпрограмма «Молодежи- доступное жилье»  </t>
  </si>
  <si>
    <t>Подпрограмма «Снижение административных барьеров в строительстве»</t>
  </si>
  <si>
    <t xml:space="preserve">Подпрограмма «Устойчивое развитие сельских территорий» </t>
  </si>
  <si>
    <t>Подпрограмма «Профилактика и ограничение распространения туберкулеза на территории Токаревского района Тамбовской области»</t>
  </si>
  <si>
    <t>Подпрограмма «Развитие физической культуры и массового спорта»</t>
  </si>
  <si>
    <t>Подпрограмма «Совершенствование межбюджетных отношений с муниципальными образованиями района»</t>
  </si>
  <si>
    <t xml:space="preserve">Подпрограмма «Развитие малого и среднего предпринимательства» </t>
  </si>
  <si>
    <t>Муниципальная программа «Энергосбережение и повышение энергетической эффективности в Токаревском районе Тамбовской области» (постановление №337 от 27.07.2010)</t>
  </si>
  <si>
    <t xml:space="preserve">Подпрограмма  «Развитие газификации Токаревского района» </t>
  </si>
  <si>
    <t>01 0 00 00000</t>
  </si>
  <si>
    <t>02 0 00 00000</t>
  </si>
  <si>
    <t>03 0 00 00000</t>
  </si>
  <si>
    <t>03 1 00 00000</t>
  </si>
  <si>
    <t>03 3 00 00000</t>
  </si>
  <si>
    <t>03 4 00 00000</t>
  </si>
  <si>
    <t>04 0 00 00000</t>
  </si>
  <si>
    <t>05 0 00 00000</t>
  </si>
  <si>
    <t>07 0 00 00000</t>
  </si>
  <si>
    <t>07 2 00 00000</t>
  </si>
  <si>
    <t>08 0 00 00000</t>
  </si>
  <si>
    <t>08 1 01 85440</t>
  </si>
  <si>
    <t>09 0 00 00000</t>
  </si>
  <si>
    <t>10 0 00 00000</t>
  </si>
  <si>
    <t>11 0 00 00000</t>
  </si>
  <si>
    <t>11 1 00 00000</t>
  </si>
  <si>
    <t>12 0 00 00000</t>
  </si>
  <si>
    <t>14 0 00 00000</t>
  </si>
  <si>
    <t>20 0 00 00000</t>
  </si>
  <si>
    <t>30 0 00 00000</t>
  </si>
  <si>
    <t>30 2 00 00000</t>
  </si>
  <si>
    <t>40 0 00 00000</t>
  </si>
  <si>
    <t>50 0 00 00000</t>
  </si>
  <si>
    <t>60 0 00 00000</t>
  </si>
  <si>
    <t>ПЛАН тыс.руб.</t>
  </si>
  <si>
    <t>КАССОВЫЕ РАСХОДЫ тыс.руб.</t>
  </si>
  <si>
    <t>Наименование</t>
  </si>
  <si>
    <r>
      <t xml:space="preserve">Подпрограмма </t>
    </r>
    <r>
      <rPr>
        <sz val="12"/>
        <color theme="1"/>
        <rFont val="Times New Roman"/>
        <family val="1"/>
        <charset val="204"/>
      </rPr>
      <t xml:space="preserve">«Методическое обеспечение процессов модернизации муниципальной системы образования» </t>
    </r>
  </si>
  <si>
    <t>70 0 00 00000</t>
  </si>
  <si>
    <t>Прочие мероприятия, не вошедшие в подпрограммы</t>
  </si>
  <si>
    <t>Подпрограмма «Развитие дошкольного образования»</t>
  </si>
  <si>
    <t xml:space="preserve">Подпрограмма «Искусство» </t>
  </si>
  <si>
    <t xml:space="preserve">Подпрограмма «Наследие» </t>
  </si>
  <si>
    <t xml:space="preserve">Подпрограмма «Совершенствование государственного и муниципального управления» </t>
  </si>
  <si>
    <t xml:space="preserve">Подпрограмма «Развитие общего и дополнительного образования» </t>
  </si>
  <si>
    <t>Подпрограмма «Развитие социально-экономической активности молодежи Токаревского района»</t>
  </si>
  <si>
    <t>Подпрограмма «Патриотическое воспитание населения Токаревского района»</t>
  </si>
  <si>
    <t>Подпрограмма «Комплексные меры противодействия злоупотреблению наркотическими средствами и их незаконному обороту в Токаревском районе»</t>
  </si>
  <si>
    <t>Подпрограмма «Поддержка социально-ориентированных некоммерческих организаций в Токаревском районе»</t>
  </si>
  <si>
    <t>Подпрограмма «Снижение рисков и смягчение последствий чрезвычайных ситуаций природного и техногенного характера и развитие единой дежурно- диспетчерской службы Токаревского района»</t>
  </si>
  <si>
    <t>Подпрограмма «Обеспечение безопасности людей на водных объектах Токаревского района»</t>
  </si>
  <si>
    <t>Подпрограмма «Пожарная безопасность в Токаревском районе»</t>
  </si>
  <si>
    <t>Подпрограмма «Обеспечение общественного порядка и противодействие преступности в Токаревском районе»</t>
  </si>
  <si>
    <t>Подпрограмма «Противодействие терроризму и экстремизму в Токаревском районе»</t>
  </si>
  <si>
    <t xml:space="preserve">Подпрограмма «Повышение безопасности дорожного движения в Токаревском районе»  </t>
  </si>
  <si>
    <r>
      <t xml:space="preserve">Подпрограмма </t>
    </r>
    <r>
      <rPr>
        <sz val="12"/>
        <color rgb="FF000000"/>
        <rFont val="Times New Roman"/>
        <family val="1"/>
        <charset val="204"/>
      </rPr>
      <t xml:space="preserve">«Содержание и обслуживание административных зданий, находящихся в муниципальной собственности Токаревского района» </t>
    </r>
  </si>
  <si>
    <t xml:space="preserve">  Подпрограмма «Создание и развитие интегрированной информационной системы управления общественными финансами Токаревского района» </t>
  </si>
  <si>
    <t xml:space="preserve">Подпрограмма «Осуществление бюджетного процесса на территории Токаревского района» </t>
  </si>
  <si>
    <t>Всего расходов в рамках муниципальных программ</t>
  </si>
  <si>
    <t>Подпрограмма «Развитие социально-экономической активности молодежи Токарёвского района" района»</t>
  </si>
  <si>
    <t>Подпрограмма «Поддержка социально-ориентированных некоммерческих организаций в Токарёвском районе"</t>
  </si>
  <si>
    <t xml:space="preserve">Подпрограмма «Снижение административных барьеров в строительстве»  </t>
  </si>
  <si>
    <t xml:space="preserve">Подпрограмма «Комплексные меры противодействия злоупотреблению наркотическими средствами и их незаконному обороту в Токарёвском районе» </t>
  </si>
  <si>
    <t xml:space="preserve">Подпрограмма «Информирование населения о деятельности Администрации Токарёвского района Тамбовской области» </t>
  </si>
  <si>
    <t xml:space="preserve">Подпрограмма "Исполнение государственных полномочий по организации и осуществлению деятельности по опеке и попечительству в отношении несовершеннолетних граждан» </t>
  </si>
  <si>
    <t xml:space="preserve">Подпрограмма «Развитие подотрасли животноводства, переработки и реализации продукции животноводства»  </t>
  </si>
  <si>
    <t>Подпрограмма «Организация льготного проезда отдельных категорий граждан на маршрутах регулярных перевозок»</t>
  </si>
  <si>
    <t xml:space="preserve">Подпрограмма «Расходы на обеспечение деятельности муниципального казенного учреждения по бухгалтерскому обслуживанию» </t>
  </si>
  <si>
    <t>Муниципальная программа «Энергосбережение и повышение энергетической эффективности в Токарёвском районе Тамбовской области»</t>
  </si>
  <si>
    <t xml:space="preserve">Подпрограмма «Развитие газификации Токаревского района» </t>
  </si>
  <si>
    <t>Муниципальная программа по укреплению здоровья, увеличению периода активного долголетия и продолжительности здоровой жизни граждан старшего поколения в Токарёвском районе Тамбовской области</t>
  </si>
  <si>
    <t>80 0 00 00000</t>
  </si>
  <si>
    <t xml:space="preserve">Муниципальная программа «Укрепление общественного здоровья населения Токарёвского района Тамбовской области» </t>
  </si>
  <si>
    <t>90 0 00 00000</t>
  </si>
  <si>
    <t xml:space="preserve">Информация об исполнении муниципальных программ районного бюджета                           за 1 полугодие 2022 года </t>
  </si>
  <si>
    <t xml:space="preserve">Муниципальная программа «Развитие образования Токаревского района» </t>
  </si>
  <si>
    <t xml:space="preserve">Муниципальная программа «Развитие культуры и туризма Токаревского района» </t>
  </si>
  <si>
    <t xml:space="preserve">Муниципальная программа «Развитие институтов гражданского общества» </t>
  </si>
  <si>
    <t xml:space="preserve">Муниципальная программа «Развитие транспортной системы и дорожного хозяйства Токаревского района» </t>
  </si>
  <si>
    <t>Муниципальная программа «Обеспечение населения комфортным и доступным жильем и коммунальными услугами»</t>
  </si>
  <si>
    <t>Муниципальная программа «Развитие сельского хозяйства и регулирования рынков сельскохозяйственной продукции, сырья и продовольствия Токаревского района»</t>
  </si>
  <si>
    <t xml:space="preserve">Муниципальная программа «Социальная поддержка граждан» </t>
  </si>
  <si>
    <t>Муниципальная программа «Защита населения и территорий от чрезвычайных ситуаций, обеспечение пожарной безопасности и безопасности людей на водных объектах в Токаревском районе Тамбовской области»</t>
  </si>
  <si>
    <t>Муниципальная программа  «Развитие физической культуры и спорта»</t>
  </si>
  <si>
    <r>
      <t xml:space="preserve">Муниципальная программа </t>
    </r>
    <r>
      <rPr>
        <b/>
        <sz val="12"/>
        <color theme="1"/>
        <rFont val="Times New Roman"/>
        <family val="1"/>
        <charset val="204"/>
      </rPr>
      <t xml:space="preserve">«Обеспечение безопасности населения Токаревского района и противодействие преступности» </t>
    </r>
  </si>
  <si>
    <t>Муниципальная программа «Эффективное управление финансами и оптимизация муниципального долга»</t>
  </si>
  <si>
    <t xml:space="preserve">Муниципальная программа «Экономическое развитие и инновационная экономика» </t>
  </si>
  <si>
    <t xml:space="preserve">Муниципальная программа «Доступная среда» </t>
  </si>
  <si>
    <t>Муниципальная программа «Эффективное управление муниципальной собственностью района»</t>
  </si>
  <si>
    <t>Муниципальная программа «Информационное общество»</t>
  </si>
  <si>
    <t xml:space="preserve">Муниципальная программа комплексного развития сельских территорий Токарёвского района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</si>
</sst>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4" fillId="0" borderId="3" xfId="0" applyFont="1" applyBorder="1" applyAlignment="1">
      <alignment horizontal="justify" wrapText="1"/>
    </xf>
    <xf numFmtId="0" fontId="4" fillId="0" borderId="3" xfId="0" applyFont="1" applyBorder="1" applyAlignment="1">
      <alignment horizontal="justify" vertical="top" wrapText="1"/>
    </xf>
    <xf numFmtId="0" fontId="3" fillId="0" borderId="3" xfId="0" applyFont="1" applyBorder="1" applyAlignment="1">
      <alignment wrapText="1"/>
    </xf>
    <xf numFmtId="0" fontId="1" fillId="0" borderId="3" xfId="0" applyFont="1" applyBorder="1" applyAlignment="1">
      <alignment horizontal="justify" wrapText="1"/>
    </xf>
    <xf numFmtId="0" fontId="2" fillId="0" borderId="3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3" xfId="0" applyFont="1" applyBorder="1" applyAlignment="1">
      <alignment wrapText="1"/>
    </xf>
    <xf numFmtId="0" fontId="3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justify" wrapText="1"/>
    </xf>
    <xf numFmtId="0" fontId="3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justify" wrapText="1"/>
    </xf>
    <xf numFmtId="4" fontId="7" fillId="0" borderId="5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12" xfId="0" applyFont="1" applyBorder="1" applyAlignment="1">
      <alignment horizontal="justify" vertical="top" wrapText="1"/>
    </xf>
    <xf numFmtId="164" fontId="7" fillId="0" borderId="5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justify" wrapText="1"/>
    </xf>
    <xf numFmtId="0" fontId="7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13" xfId="0" applyFont="1" applyBorder="1" applyAlignment="1">
      <alignment horizontal="justify" wrapText="1"/>
    </xf>
    <xf numFmtId="0" fontId="4" fillId="0" borderId="10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 wrapText="1"/>
    </xf>
    <xf numFmtId="164" fontId="6" fillId="0" borderId="4" xfId="0" applyNumberFormat="1" applyFont="1" applyBorder="1" applyAlignment="1">
      <alignment horizontal="center" wrapText="1"/>
    </xf>
    <xf numFmtId="164" fontId="7" fillId="0" borderId="4" xfId="0" applyNumberFormat="1" applyFont="1" applyBorder="1" applyAlignment="1">
      <alignment horizontal="center" wrapText="1"/>
    </xf>
    <xf numFmtId="164" fontId="6" fillId="0" borderId="11" xfId="0" applyNumberFormat="1" applyFont="1" applyBorder="1" applyAlignment="1">
      <alignment horizontal="center" wrapText="1"/>
    </xf>
    <xf numFmtId="164" fontId="6" fillId="0" borderId="3" xfId="0" applyNumberFormat="1" applyFont="1" applyBorder="1" applyAlignment="1">
      <alignment horizontal="center" wrapText="1"/>
    </xf>
    <xf numFmtId="164" fontId="6" fillId="0" borderId="3" xfId="0" applyNumberFormat="1" applyFont="1" applyBorder="1"/>
    <xf numFmtId="164" fontId="6" fillId="0" borderId="8" xfId="0" applyNumberFormat="1" applyFont="1" applyBorder="1" applyAlignment="1">
      <alignment horizontal="center" wrapText="1"/>
    </xf>
    <xf numFmtId="164" fontId="7" fillId="0" borderId="3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justify" vertical="top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78"/>
  <sheetViews>
    <sheetView tabSelected="1" workbookViewId="0">
      <selection activeCell="C5" sqref="C5:E76"/>
    </sheetView>
  </sheetViews>
  <sheetFormatPr defaultRowHeight="15"/>
  <cols>
    <col min="1" max="1" width="37.140625" customWidth="1"/>
    <col min="2" max="2" width="13.85546875" customWidth="1"/>
    <col min="3" max="3" width="12.5703125" customWidth="1"/>
    <col min="4" max="4" width="12.28515625" customWidth="1"/>
    <col min="5" max="5" width="8.140625" customWidth="1"/>
    <col min="6" max="6" width="1.140625" hidden="1" customWidth="1"/>
  </cols>
  <sheetData>
    <row r="2" spans="1:9" ht="63" customHeight="1">
      <c r="A2" s="60" t="s">
        <v>79</v>
      </c>
      <c r="B2" s="60"/>
      <c r="C2" s="60"/>
      <c r="D2" s="60"/>
      <c r="E2" s="60"/>
      <c r="F2" s="16"/>
      <c r="G2" s="16"/>
      <c r="H2" s="16"/>
      <c r="I2" s="16"/>
    </row>
    <row r="4" spans="1:9" ht="90.75" customHeight="1" thickBot="1">
      <c r="A4" s="41" t="s">
        <v>41</v>
      </c>
      <c r="B4" s="41" t="s">
        <v>0</v>
      </c>
      <c r="C4" s="21" t="s">
        <v>39</v>
      </c>
      <c r="D4" s="21" t="s">
        <v>40</v>
      </c>
      <c r="E4" s="21" t="s">
        <v>1</v>
      </c>
    </row>
    <row r="5" spans="1:9" ht="42.75" customHeight="1" thickBot="1">
      <c r="A5" s="1" t="s">
        <v>63</v>
      </c>
      <c r="B5" s="9"/>
      <c r="C5" s="48">
        <f>C6+C12+C16+C25+C29+C33+C36+C43+C47+C49+C55+C59+C68+C71+C72+C73+C74+C75+C76</f>
        <v>588816.00000000012</v>
      </c>
      <c r="D5" s="48">
        <f>D6+D12+D16+D25+D29+D33+D36+D43+D47+D49+D55+D59+D68+D71+D72+D73+D74+D75+D76</f>
        <v>211368.40000000002</v>
      </c>
      <c r="E5" s="53">
        <f t="shared" ref="E5:E72" si="0">D5/C5*100</f>
        <v>35.897190293742014</v>
      </c>
    </row>
    <row r="6" spans="1:9" ht="76.5" customHeight="1" thickBot="1">
      <c r="A6" s="2" t="s">
        <v>80</v>
      </c>
      <c r="B6" s="10" t="s">
        <v>15</v>
      </c>
      <c r="C6" s="34">
        <f>C7+C8+C9+C11+C10</f>
        <v>231246.50000000003</v>
      </c>
      <c r="D6" s="34">
        <f>D7+D8+D9+D11+D10</f>
        <v>126237.4</v>
      </c>
      <c r="E6" s="53">
        <f t="shared" si="0"/>
        <v>54.589972172551796</v>
      </c>
    </row>
    <row r="7" spans="1:9" ht="29.25" customHeight="1" thickBot="1">
      <c r="A7" s="3" t="s">
        <v>45</v>
      </c>
      <c r="B7" s="11"/>
      <c r="C7" s="46">
        <v>38526.199999999997</v>
      </c>
      <c r="D7" s="54">
        <v>14170.2</v>
      </c>
      <c r="E7" s="54">
        <f t="shared" si="0"/>
        <v>36.780684313532099</v>
      </c>
    </row>
    <row r="8" spans="1:9" ht="33" customHeight="1" thickBot="1">
      <c r="A8" s="3" t="s">
        <v>49</v>
      </c>
      <c r="B8" s="11"/>
      <c r="C8" s="46">
        <v>162480</v>
      </c>
      <c r="D8" s="54">
        <v>98784.2</v>
      </c>
      <c r="E8" s="54">
        <f t="shared" si="0"/>
        <v>60.79775972427376</v>
      </c>
    </row>
    <row r="9" spans="1:9" ht="63.75" customHeight="1" thickBot="1">
      <c r="A9" s="4" t="s">
        <v>42</v>
      </c>
      <c r="B9" s="9"/>
      <c r="C9" s="47">
        <v>2056.5</v>
      </c>
      <c r="D9" s="54">
        <v>954.6</v>
      </c>
      <c r="E9" s="54">
        <f t="shared" ref="E9:E10" si="1">D9/C9*100</f>
        <v>46.418672501823487</v>
      </c>
    </row>
    <row r="10" spans="1:9" ht="99.75" customHeight="1" thickBot="1">
      <c r="A10" s="4" t="s">
        <v>69</v>
      </c>
      <c r="B10" s="12"/>
      <c r="C10" s="46">
        <v>2471.6</v>
      </c>
      <c r="D10" s="54">
        <v>1040</v>
      </c>
      <c r="E10" s="54">
        <f t="shared" si="1"/>
        <v>42.078006149862439</v>
      </c>
    </row>
    <row r="11" spans="1:9" ht="33" customHeight="1" thickBot="1">
      <c r="A11" s="4" t="s">
        <v>44</v>
      </c>
      <c r="B11" s="12"/>
      <c r="C11" s="46">
        <v>25712.2</v>
      </c>
      <c r="D11" s="54">
        <v>11288.4</v>
      </c>
      <c r="E11" s="54">
        <f t="shared" si="0"/>
        <v>43.902894345874714</v>
      </c>
    </row>
    <row r="12" spans="1:9" ht="53.25" customHeight="1" thickBot="1">
      <c r="A12" s="2" t="s">
        <v>81</v>
      </c>
      <c r="B12" s="13" t="s">
        <v>16</v>
      </c>
      <c r="C12" s="34">
        <f>C13+C14+C15</f>
        <v>40731.4</v>
      </c>
      <c r="D12" s="34">
        <f>D13+D14+D15</f>
        <v>25396.3</v>
      </c>
      <c r="E12" s="53">
        <f t="shared" si="0"/>
        <v>62.35066803498038</v>
      </c>
    </row>
    <row r="13" spans="1:9" ht="16.5" customHeight="1" thickBot="1">
      <c r="A13" s="4" t="s">
        <v>46</v>
      </c>
      <c r="B13" s="12"/>
      <c r="C13" s="46">
        <v>32142.3</v>
      </c>
      <c r="D13" s="54">
        <v>20349.2</v>
      </c>
      <c r="E13" s="54">
        <f t="shared" si="0"/>
        <v>63.309719590695138</v>
      </c>
    </row>
    <row r="14" spans="1:9" ht="16.5" thickBot="1">
      <c r="A14" s="4" t="s">
        <v>47</v>
      </c>
      <c r="B14" s="11"/>
      <c r="C14" s="46">
        <v>8289.1</v>
      </c>
      <c r="D14" s="54">
        <v>4954.5</v>
      </c>
      <c r="E14" s="54">
        <f t="shared" si="0"/>
        <v>59.771265879287249</v>
      </c>
    </row>
    <row r="15" spans="1:9" ht="15" customHeight="1" thickBot="1">
      <c r="A15" s="6" t="s">
        <v>2</v>
      </c>
      <c r="B15" s="11"/>
      <c r="C15" s="46">
        <v>300</v>
      </c>
      <c r="D15" s="54">
        <v>92.6</v>
      </c>
      <c r="E15" s="54">
        <f t="shared" si="0"/>
        <v>30.866666666666664</v>
      </c>
    </row>
    <row r="16" spans="1:9" ht="49.5" customHeight="1" thickBot="1">
      <c r="A16" s="2" t="s">
        <v>82</v>
      </c>
      <c r="B16" s="14" t="s">
        <v>17</v>
      </c>
      <c r="C16" s="48">
        <f>C18+C19+C22+C23+C24</f>
        <v>1287</v>
      </c>
      <c r="D16" s="48">
        <f>D18+D19+D22+D23+D24</f>
        <v>581.5</v>
      </c>
      <c r="E16" s="53">
        <f t="shared" si="0"/>
        <v>45.182595182595179</v>
      </c>
    </row>
    <row r="17" spans="1:5" ht="56.25" hidden="1" customHeight="1" thickBot="1">
      <c r="A17" s="3" t="s">
        <v>50</v>
      </c>
      <c r="B17" s="11" t="s">
        <v>18</v>
      </c>
      <c r="C17" s="46">
        <v>0</v>
      </c>
      <c r="D17" s="54">
        <v>0</v>
      </c>
      <c r="E17" s="54" t="e">
        <f t="shared" si="0"/>
        <v>#DIV/0!</v>
      </c>
    </row>
    <row r="18" spans="1:5" ht="66.75" customHeight="1" thickBot="1">
      <c r="A18" s="3" t="s">
        <v>64</v>
      </c>
      <c r="B18" s="11"/>
      <c r="C18" s="46">
        <v>259</v>
      </c>
      <c r="D18" s="54">
        <v>44.8</v>
      </c>
      <c r="E18" s="54">
        <f t="shared" si="0"/>
        <v>17.297297297297295</v>
      </c>
    </row>
    <row r="19" spans="1:5" ht="50.25" customHeight="1" thickBot="1">
      <c r="A19" s="3" t="s">
        <v>51</v>
      </c>
      <c r="B19" s="11"/>
      <c r="C19" s="46">
        <v>244</v>
      </c>
      <c r="D19" s="54">
        <v>180.6</v>
      </c>
      <c r="E19" s="54">
        <f t="shared" si="0"/>
        <v>74.016393442622956</v>
      </c>
    </row>
    <row r="20" spans="1:5" ht="88.5" hidden="1" customHeight="1" thickBot="1">
      <c r="A20" s="4" t="s">
        <v>52</v>
      </c>
      <c r="B20" s="11" t="s">
        <v>19</v>
      </c>
      <c r="C20" s="46">
        <v>0</v>
      </c>
      <c r="D20" s="54">
        <v>0</v>
      </c>
      <c r="E20" s="54" t="e">
        <f t="shared" si="0"/>
        <v>#DIV/0!</v>
      </c>
    </row>
    <row r="21" spans="1:5" ht="60.75" hidden="1" customHeight="1" thickBot="1">
      <c r="A21" s="4" t="s">
        <v>53</v>
      </c>
      <c r="B21" s="44" t="s">
        <v>20</v>
      </c>
      <c r="C21" s="49">
        <v>0</v>
      </c>
      <c r="D21" s="55">
        <v>0</v>
      </c>
      <c r="E21" s="55" t="e">
        <f t="shared" si="0"/>
        <v>#DIV/0!</v>
      </c>
    </row>
    <row r="22" spans="1:5" ht="77.25" customHeight="1">
      <c r="A22" s="43" t="s">
        <v>67</v>
      </c>
      <c r="B22" s="45"/>
      <c r="C22" s="50">
        <v>9</v>
      </c>
      <c r="D22" s="54">
        <v>0</v>
      </c>
      <c r="E22" s="54">
        <f t="shared" si="0"/>
        <v>0</v>
      </c>
    </row>
    <row r="23" spans="1:5" ht="60.75" customHeight="1">
      <c r="A23" s="43" t="s">
        <v>65</v>
      </c>
      <c r="B23" s="45"/>
      <c r="C23" s="50">
        <v>5</v>
      </c>
      <c r="D23" s="54">
        <v>0</v>
      </c>
      <c r="E23" s="54">
        <v>0</v>
      </c>
    </row>
    <row r="24" spans="1:5" ht="66" customHeight="1" thickBot="1">
      <c r="A24" s="3" t="s">
        <v>68</v>
      </c>
      <c r="B24" s="11"/>
      <c r="C24" s="46">
        <v>770</v>
      </c>
      <c r="D24" s="56">
        <v>356.1</v>
      </c>
      <c r="E24" s="57">
        <f t="shared" si="0"/>
        <v>46.246753246753244</v>
      </c>
    </row>
    <row r="25" spans="1:5" ht="77.25" customHeight="1" thickBot="1">
      <c r="A25" s="2" t="s">
        <v>83</v>
      </c>
      <c r="B25" s="14" t="s">
        <v>21</v>
      </c>
      <c r="C25" s="48">
        <f>C26+C27</f>
        <v>83410.5</v>
      </c>
      <c r="D25" s="48">
        <f>D26+D27</f>
        <v>15830.900000000001</v>
      </c>
      <c r="E25" s="53">
        <f t="shared" si="0"/>
        <v>18.979504978390015</v>
      </c>
    </row>
    <row r="26" spans="1:5" ht="31.5" customHeight="1" thickBot="1">
      <c r="A26" s="4" t="s">
        <v>3</v>
      </c>
      <c r="B26" s="11"/>
      <c r="C26" s="46">
        <v>5272.9</v>
      </c>
      <c r="D26" s="54">
        <v>1490.2</v>
      </c>
      <c r="E26" s="54">
        <f t="shared" si="0"/>
        <v>28.261487985738398</v>
      </c>
    </row>
    <row r="27" spans="1:5" ht="47.25" customHeight="1" thickBot="1">
      <c r="A27" s="4" t="s">
        <v>4</v>
      </c>
      <c r="B27" s="11"/>
      <c r="C27" s="46">
        <v>78137.600000000006</v>
      </c>
      <c r="D27" s="54">
        <v>14340.7</v>
      </c>
      <c r="E27" s="54">
        <f t="shared" si="0"/>
        <v>18.353136006224915</v>
      </c>
    </row>
    <row r="28" spans="1:5" ht="0.75" customHeight="1" thickBot="1">
      <c r="A28" s="7" t="s">
        <v>5</v>
      </c>
      <c r="B28" s="14" t="s">
        <v>22</v>
      </c>
      <c r="C28" s="48">
        <v>0</v>
      </c>
      <c r="D28" s="54">
        <v>0</v>
      </c>
      <c r="E28" s="54" t="e">
        <f t="shared" si="0"/>
        <v>#DIV/0!</v>
      </c>
    </row>
    <row r="29" spans="1:5" ht="93" customHeight="1" thickBot="1">
      <c r="A29" s="36" t="s">
        <v>84</v>
      </c>
      <c r="B29" s="37" t="s">
        <v>23</v>
      </c>
      <c r="C29" s="34">
        <f>C30+C32</f>
        <v>2779.8</v>
      </c>
      <c r="D29" s="34">
        <f>D30+D32</f>
        <v>2769.3</v>
      </c>
      <c r="E29" s="53">
        <f t="shared" si="0"/>
        <v>99.622274983811792</v>
      </c>
    </row>
    <row r="30" spans="1:5" ht="33.75" customHeight="1" thickBot="1">
      <c r="A30" s="38" t="s">
        <v>6</v>
      </c>
      <c r="B30" s="39"/>
      <c r="C30" s="46">
        <v>2769.8</v>
      </c>
      <c r="D30" s="54">
        <v>2769.3</v>
      </c>
      <c r="E30" s="54">
        <f t="shared" si="0"/>
        <v>99.981948155101449</v>
      </c>
    </row>
    <row r="31" spans="1:5" ht="53.25" hidden="1" customHeight="1" thickBot="1">
      <c r="A31" s="5" t="s">
        <v>7</v>
      </c>
      <c r="B31" s="12" t="s">
        <v>24</v>
      </c>
      <c r="C31" s="46">
        <v>0</v>
      </c>
      <c r="D31" s="54">
        <v>0</v>
      </c>
      <c r="E31" s="54" t="e">
        <f t="shared" si="0"/>
        <v>#DIV/0!</v>
      </c>
    </row>
    <row r="32" spans="1:5" ht="53.25" customHeight="1" thickBot="1">
      <c r="A32" s="38" t="s">
        <v>66</v>
      </c>
      <c r="B32" s="12"/>
      <c r="C32" s="46">
        <v>10</v>
      </c>
      <c r="D32" s="56">
        <v>0</v>
      </c>
      <c r="E32" s="54">
        <v>0</v>
      </c>
    </row>
    <row r="33" spans="1:6" ht="98.25" customHeight="1" thickBot="1">
      <c r="A33" s="7" t="s">
        <v>85</v>
      </c>
      <c r="B33" s="14" t="s">
        <v>25</v>
      </c>
      <c r="C33" s="48">
        <f>C34</f>
        <v>436.8</v>
      </c>
      <c r="D33" s="48">
        <f>D34</f>
        <v>0</v>
      </c>
      <c r="E33" s="53">
        <f t="shared" si="0"/>
        <v>0</v>
      </c>
    </row>
    <row r="34" spans="1:6" ht="72.75" customHeight="1" thickBot="1">
      <c r="A34" s="38" t="s">
        <v>70</v>
      </c>
      <c r="B34" s="11"/>
      <c r="C34" s="46">
        <v>436.8</v>
      </c>
      <c r="D34" s="54">
        <v>0</v>
      </c>
      <c r="E34" s="54">
        <f t="shared" si="0"/>
        <v>0</v>
      </c>
    </row>
    <row r="35" spans="1:6" ht="30.75" hidden="1" customHeight="1" thickBot="1">
      <c r="A35" s="3" t="s">
        <v>8</v>
      </c>
      <c r="B35" s="11" t="s">
        <v>26</v>
      </c>
      <c r="C35" s="46">
        <v>0</v>
      </c>
      <c r="D35" s="54">
        <v>0</v>
      </c>
      <c r="E35" s="54" t="e">
        <f t="shared" si="0"/>
        <v>#DIV/0!</v>
      </c>
    </row>
    <row r="36" spans="1:6" ht="37.5" customHeight="1" thickBot="1">
      <c r="A36" s="8" t="s">
        <v>86</v>
      </c>
      <c r="B36" s="13" t="s">
        <v>27</v>
      </c>
      <c r="C36" s="34">
        <f>C40+C41+C42</f>
        <v>1132.5999999999999</v>
      </c>
      <c r="D36" s="34">
        <f>D40+D41+D42</f>
        <v>661</v>
      </c>
      <c r="E36" s="34">
        <f>D36/C36*100</f>
        <v>58.361292601094824</v>
      </c>
      <c r="F36" s="34">
        <f>F37+F38+F40+F41</f>
        <v>0</v>
      </c>
    </row>
    <row r="37" spans="1:6" ht="0.75" customHeight="1" thickBot="1">
      <c r="A37" s="5"/>
      <c r="B37" s="9"/>
      <c r="C37" s="47"/>
      <c r="D37" s="54"/>
      <c r="E37" s="55" t="e">
        <f t="shared" si="0"/>
        <v>#DIV/0!</v>
      </c>
    </row>
    <row r="38" spans="1:6" ht="48" hidden="1" customHeight="1" thickBot="1">
      <c r="A38" s="59"/>
      <c r="B38" s="9"/>
      <c r="C38" s="47"/>
      <c r="D38" s="54"/>
      <c r="E38" s="55" t="e">
        <f t="shared" si="0"/>
        <v>#DIV/0!</v>
      </c>
    </row>
    <row r="39" spans="1:6" ht="16.5" hidden="1" thickBot="1">
      <c r="A39" s="59"/>
      <c r="B39" s="42"/>
      <c r="C39" s="51"/>
      <c r="D39" s="54"/>
      <c r="E39" s="55" t="e">
        <f t="shared" si="0"/>
        <v>#DIV/0!</v>
      </c>
    </row>
    <row r="40" spans="1:6" ht="63">
      <c r="A40" s="18" t="s">
        <v>71</v>
      </c>
      <c r="B40" s="19"/>
      <c r="C40" s="52">
        <v>82.6</v>
      </c>
      <c r="D40" s="55">
        <v>13</v>
      </c>
      <c r="E40" s="55">
        <f t="shared" si="0"/>
        <v>15.738498789346247</v>
      </c>
    </row>
    <row r="41" spans="1:6" ht="81" customHeight="1">
      <c r="A41" s="40" t="s">
        <v>9</v>
      </c>
      <c r="B41" s="21"/>
      <c r="C41" s="50">
        <v>50</v>
      </c>
      <c r="D41" s="54">
        <v>0</v>
      </c>
      <c r="E41" s="54">
        <v>0</v>
      </c>
    </row>
    <row r="42" spans="1:6" ht="28.5" customHeight="1">
      <c r="A42" s="4" t="s">
        <v>44</v>
      </c>
      <c r="B42" s="21"/>
      <c r="C42" s="50">
        <v>1000</v>
      </c>
      <c r="D42" s="54">
        <v>648</v>
      </c>
      <c r="E42" s="54">
        <f t="shared" si="0"/>
        <v>64.8</v>
      </c>
    </row>
    <row r="43" spans="1:6" ht="140.25" customHeight="1">
      <c r="A43" s="2" t="s">
        <v>87</v>
      </c>
      <c r="B43" s="22" t="s">
        <v>28</v>
      </c>
      <c r="C43" s="53">
        <f>C44+C45+C46</f>
        <v>526.20000000000005</v>
      </c>
      <c r="D43" s="53">
        <f>D44+D45+D46</f>
        <v>466.2</v>
      </c>
      <c r="E43" s="53">
        <f t="shared" si="0"/>
        <v>88.597491448118575</v>
      </c>
    </row>
    <row r="44" spans="1:6" ht="96" customHeight="1" thickBot="1">
      <c r="A44" s="20" t="s">
        <v>54</v>
      </c>
      <c r="B44" s="11"/>
      <c r="C44" s="46">
        <v>464.3</v>
      </c>
      <c r="D44" s="57">
        <v>456.7</v>
      </c>
      <c r="E44" s="57">
        <f t="shared" si="0"/>
        <v>98.363127288391112</v>
      </c>
    </row>
    <row r="45" spans="1:6" ht="33" customHeight="1" thickBot="1">
      <c r="A45" s="4" t="s">
        <v>56</v>
      </c>
      <c r="B45" s="11"/>
      <c r="C45" s="46">
        <v>45</v>
      </c>
      <c r="D45" s="54">
        <v>9.5</v>
      </c>
      <c r="E45" s="54">
        <f t="shared" si="0"/>
        <v>21.111111111111111</v>
      </c>
    </row>
    <row r="46" spans="1:6" ht="47.25" customHeight="1" thickBot="1">
      <c r="A46" s="4" t="s">
        <v>55</v>
      </c>
      <c r="B46" s="11"/>
      <c r="C46" s="46">
        <v>16.899999999999999</v>
      </c>
      <c r="D46" s="54">
        <v>0</v>
      </c>
      <c r="E46" s="54">
        <v>0</v>
      </c>
    </row>
    <row r="47" spans="1:6" ht="60.75" customHeight="1" thickBot="1">
      <c r="A47" s="2" t="s">
        <v>88</v>
      </c>
      <c r="B47" s="15" t="s">
        <v>29</v>
      </c>
      <c r="C47" s="48">
        <v>500</v>
      </c>
      <c r="D47" s="48">
        <v>216.7</v>
      </c>
      <c r="E47" s="53">
        <f t="shared" si="0"/>
        <v>43.339999999999996</v>
      </c>
    </row>
    <row r="48" spans="1:6" ht="0.75" customHeight="1" thickBot="1">
      <c r="A48" s="4" t="s">
        <v>10</v>
      </c>
      <c r="B48" s="12" t="s">
        <v>30</v>
      </c>
      <c r="C48" s="46">
        <v>475</v>
      </c>
      <c r="D48" s="54">
        <v>162.4</v>
      </c>
      <c r="E48" s="54">
        <f t="shared" si="0"/>
        <v>34.189473684210526</v>
      </c>
    </row>
    <row r="49" spans="1:5" ht="65.25" customHeight="1" thickBot="1">
      <c r="A49" s="2" t="s">
        <v>89</v>
      </c>
      <c r="B49" s="14" t="s">
        <v>31</v>
      </c>
      <c r="C49" s="48">
        <f>C51+C52+C53+C54</f>
        <v>683</v>
      </c>
      <c r="D49" s="48">
        <f>D51+D52+D53+D54</f>
        <v>117.9</v>
      </c>
      <c r="E49" s="53">
        <f t="shared" si="0"/>
        <v>17.262079062957543</v>
      </c>
    </row>
    <row r="50" spans="1:5" ht="0.75" hidden="1" customHeight="1" thickBot="1">
      <c r="A50" s="4"/>
      <c r="B50" s="17"/>
      <c r="C50" s="54"/>
      <c r="D50" s="54"/>
      <c r="E50" s="54"/>
    </row>
    <row r="51" spans="1:5" ht="60.75" customHeight="1" thickBot="1">
      <c r="A51" s="4" t="s">
        <v>57</v>
      </c>
      <c r="B51" s="9"/>
      <c r="C51" s="47">
        <v>204.6</v>
      </c>
      <c r="D51" s="54">
        <v>6</v>
      </c>
      <c r="E51" s="54">
        <f t="shared" si="0"/>
        <v>2.9325513196480939</v>
      </c>
    </row>
    <row r="52" spans="1:5" ht="48.75" customHeight="1" thickBot="1">
      <c r="A52" s="4" t="s">
        <v>58</v>
      </c>
      <c r="B52" s="11"/>
      <c r="C52" s="46">
        <v>40</v>
      </c>
      <c r="D52" s="54">
        <v>0</v>
      </c>
      <c r="E52" s="54">
        <v>0</v>
      </c>
    </row>
    <row r="53" spans="1:5" ht="45.75" customHeight="1" thickBot="1">
      <c r="A53" s="4" t="s">
        <v>59</v>
      </c>
      <c r="B53" s="11"/>
      <c r="C53" s="46">
        <v>100</v>
      </c>
      <c r="D53" s="54">
        <v>0</v>
      </c>
      <c r="E53" s="54">
        <f t="shared" si="0"/>
        <v>0</v>
      </c>
    </row>
    <row r="54" spans="1:5" ht="33.75" customHeight="1" thickBot="1">
      <c r="A54" s="4" t="s">
        <v>44</v>
      </c>
      <c r="B54" s="11"/>
      <c r="C54" s="46">
        <v>338.4</v>
      </c>
      <c r="D54" s="56">
        <v>111.9</v>
      </c>
      <c r="E54" s="54">
        <f t="shared" si="0"/>
        <v>33.067375886524822</v>
      </c>
    </row>
    <row r="55" spans="1:5" ht="70.5" customHeight="1" thickBot="1">
      <c r="A55" s="2" t="s">
        <v>90</v>
      </c>
      <c r="B55" s="14" t="s">
        <v>32</v>
      </c>
      <c r="C55" s="48">
        <f>C56+C57+C58</f>
        <v>17773.400000000001</v>
      </c>
      <c r="D55" s="48">
        <f>D56+D57+D58</f>
        <v>12549.500000000002</v>
      </c>
      <c r="E55" s="53">
        <f t="shared" si="0"/>
        <v>70.608324799982</v>
      </c>
    </row>
    <row r="56" spans="1:5" ht="66" customHeight="1" thickBot="1">
      <c r="A56" s="4" t="s">
        <v>11</v>
      </c>
      <c r="B56" s="11"/>
      <c r="C56" s="46">
        <v>13133.7</v>
      </c>
      <c r="D56" s="54">
        <v>10498.7</v>
      </c>
      <c r="E56" s="54">
        <f t="shared" si="0"/>
        <v>79.937108354842891</v>
      </c>
    </row>
    <row r="57" spans="1:5" ht="76.5" customHeight="1" thickBot="1">
      <c r="A57" s="35" t="s">
        <v>61</v>
      </c>
      <c r="B57" s="12"/>
      <c r="C57" s="46">
        <v>100</v>
      </c>
      <c r="D57" s="54">
        <v>13.1</v>
      </c>
      <c r="E57" s="54">
        <f t="shared" si="0"/>
        <v>13.100000000000001</v>
      </c>
    </row>
    <row r="58" spans="1:5" ht="45" customHeight="1" thickBot="1">
      <c r="A58" s="4" t="s">
        <v>62</v>
      </c>
      <c r="B58" s="11"/>
      <c r="C58" s="46">
        <v>4539.7</v>
      </c>
      <c r="D58" s="54">
        <v>2037.7</v>
      </c>
      <c r="E58" s="54">
        <f t="shared" si="0"/>
        <v>44.886225962067982</v>
      </c>
    </row>
    <row r="59" spans="1:5" ht="45.75" customHeight="1" thickBot="1">
      <c r="A59" s="7" t="s">
        <v>91</v>
      </c>
      <c r="B59" s="14" t="s">
        <v>33</v>
      </c>
      <c r="C59" s="48">
        <f>C60+C61+C62+C67</f>
        <v>58425.700000000004</v>
      </c>
      <c r="D59" s="48">
        <f>D60+D61+D62+D67</f>
        <v>24840.7</v>
      </c>
      <c r="E59" s="53">
        <f t="shared" si="0"/>
        <v>42.516734930005114</v>
      </c>
    </row>
    <row r="60" spans="1:5" ht="30" customHeight="1" thickBot="1">
      <c r="A60" s="3" t="s">
        <v>12</v>
      </c>
      <c r="B60" s="11"/>
      <c r="C60" s="46">
        <v>70</v>
      </c>
      <c r="D60" s="54">
        <v>40</v>
      </c>
      <c r="E60" s="54">
        <f t="shared" si="0"/>
        <v>57.142857142857139</v>
      </c>
    </row>
    <row r="61" spans="1:5" ht="78.75" customHeight="1" thickBot="1">
      <c r="A61" s="3" t="s">
        <v>60</v>
      </c>
      <c r="B61" s="12"/>
      <c r="C61" s="46">
        <v>21712.9</v>
      </c>
      <c r="D61" s="54">
        <v>8250.4</v>
      </c>
      <c r="E61" s="54">
        <f t="shared" si="0"/>
        <v>37.997688010353286</v>
      </c>
    </row>
    <row r="62" spans="1:5" ht="46.5" customHeight="1">
      <c r="A62" s="18" t="s">
        <v>48</v>
      </c>
      <c r="B62" s="28"/>
      <c r="C62" s="49">
        <v>28281.7</v>
      </c>
      <c r="D62" s="55">
        <v>12622.1</v>
      </c>
      <c r="E62" s="55">
        <f t="shared" si="0"/>
        <v>44.629919700725203</v>
      </c>
    </row>
    <row r="63" spans="1:5" ht="100.5" hidden="1" customHeight="1" thickBot="1">
      <c r="A63" s="29" t="s">
        <v>13</v>
      </c>
      <c r="B63" s="13" t="s">
        <v>34</v>
      </c>
      <c r="C63" s="34">
        <f>C64+C65</f>
        <v>0</v>
      </c>
      <c r="D63" s="34">
        <f>D64+D65</f>
        <v>0</v>
      </c>
      <c r="E63" s="55" t="e">
        <f t="shared" si="0"/>
        <v>#DIV/0!</v>
      </c>
    </row>
    <row r="64" spans="1:5" ht="150.75" hidden="1" customHeight="1" thickBot="1">
      <c r="A64" s="4"/>
      <c r="B64" s="12"/>
      <c r="C64" s="46"/>
      <c r="D64" s="54">
        <v>0</v>
      </c>
      <c r="E64" s="55" t="e">
        <f t="shared" si="0"/>
        <v>#DIV/0!</v>
      </c>
    </row>
    <row r="65" spans="1:5" ht="39" hidden="1" customHeight="1" thickBot="1">
      <c r="A65" s="3" t="s">
        <v>14</v>
      </c>
      <c r="B65" s="11" t="s">
        <v>35</v>
      </c>
      <c r="C65" s="46">
        <v>0</v>
      </c>
      <c r="D65" s="54">
        <v>0</v>
      </c>
      <c r="E65" s="55" t="e">
        <f t="shared" si="0"/>
        <v>#DIV/0!</v>
      </c>
    </row>
    <row r="66" spans="1:5" ht="39" hidden="1" customHeight="1" thickBot="1">
      <c r="A66" s="4" t="s">
        <v>44</v>
      </c>
      <c r="B66" s="11"/>
      <c r="C66" s="46"/>
      <c r="D66" s="54"/>
      <c r="E66" s="55" t="e">
        <f t="shared" si="0"/>
        <v>#DIV/0!</v>
      </c>
    </row>
    <row r="67" spans="1:5" ht="80.25" customHeight="1" thickBot="1">
      <c r="A67" s="18" t="s">
        <v>72</v>
      </c>
      <c r="B67" s="11"/>
      <c r="C67" s="46">
        <v>8361.1</v>
      </c>
      <c r="D67" s="54">
        <v>3928.2</v>
      </c>
      <c r="E67" s="55">
        <f t="shared" si="0"/>
        <v>46.981856454294288</v>
      </c>
    </row>
    <row r="68" spans="1:5" ht="80.25" customHeight="1" thickBot="1">
      <c r="A68" s="7" t="s">
        <v>73</v>
      </c>
      <c r="B68" s="14" t="s">
        <v>34</v>
      </c>
      <c r="C68" s="34">
        <f>C69+C70</f>
        <v>100</v>
      </c>
      <c r="D68" s="34">
        <f>D69+D70</f>
        <v>0</v>
      </c>
      <c r="E68" s="58">
        <v>0</v>
      </c>
    </row>
    <row r="69" spans="1:5" ht="35.25" customHeight="1" thickBot="1">
      <c r="A69" s="3" t="s">
        <v>74</v>
      </c>
      <c r="B69" s="10"/>
      <c r="C69" s="46">
        <v>50</v>
      </c>
      <c r="D69" s="54">
        <v>0</v>
      </c>
      <c r="E69" s="55">
        <v>0</v>
      </c>
    </row>
    <row r="70" spans="1:5" ht="37.5" customHeight="1" thickBot="1">
      <c r="A70" s="4" t="s">
        <v>44</v>
      </c>
      <c r="B70" s="11"/>
      <c r="C70" s="46">
        <v>50</v>
      </c>
      <c r="D70" s="54">
        <v>0</v>
      </c>
      <c r="E70" s="55">
        <v>0</v>
      </c>
    </row>
    <row r="71" spans="1:5" ht="45.75" customHeight="1" thickBot="1">
      <c r="A71" s="7" t="s">
        <v>92</v>
      </c>
      <c r="B71" s="14" t="s">
        <v>36</v>
      </c>
      <c r="C71" s="48">
        <v>200</v>
      </c>
      <c r="D71" s="53">
        <v>150</v>
      </c>
      <c r="E71" s="53">
        <f t="shared" si="0"/>
        <v>75</v>
      </c>
    </row>
    <row r="72" spans="1:5" ht="76.5" customHeight="1" thickBot="1">
      <c r="A72" s="7" t="s">
        <v>93</v>
      </c>
      <c r="B72" s="10" t="s">
        <v>37</v>
      </c>
      <c r="C72" s="34">
        <v>1766.5</v>
      </c>
      <c r="D72" s="53">
        <v>417.7</v>
      </c>
      <c r="E72" s="53">
        <f t="shared" si="0"/>
        <v>23.645626945938293</v>
      </c>
    </row>
    <row r="73" spans="1:5" ht="38.25" customHeight="1" thickBot="1">
      <c r="A73" s="7" t="s">
        <v>94</v>
      </c>
      <c r="B73" s="10" t="s">
        <v>38</v>
      </c>
      <c r="C73" s="34">
        <v>1510</v>
      </c>
      <c r="D73" s="53">
        <v>592.70000000000005</v>
      </c>
      <c r="E73" s="53">
        <f t="shared" ref="E73" si="2">D73/C73*100</f>
        <v>39.251655629139073</v>
      </c>
    </row>
    <row r="74" spans="1:5" ht="60.75" customHeight="1" thickBot="1">
      <c r="A74" s="7" t="s">
        <v>95</v>
      </c>
      <c r="B74" s="10" t="s">
        <v>43</v>
      </c>
      <c r="C74" s="34">
        <v>145707.20000000001</v>
      </c>
      <c r="D74" s="53">
        <v>0</v>
      </c>
      <c r="E74" s="53">
        <f t="shared" ref="E74:E76" si="3">D74/C74*100</f>
        <v>0</v>
      </c>
    </row>
    <row r="75" spans="1:5" ht="110.25" customHeight="1" thickBot="1">
      <c r="A75" s="7" t="s">
        <v>75</v>
      </c>
      <c r="B75" s="10" t="s">
        <v>76</v>
      </c>
      <c r="C75" s="34">
        <v>431.4</v>
      </c>
      <c r="D75" s="53">
        <v>430.7</v>
      </c>
      <c r="E75" s="53">
        <f t="shared" si="3"/>
        <v>99.837737598516469</v>
      </c>
    </row>
    <row r="76" spans="1:5" ht="60.75" customHeight="1" thickBot="1">
      <c r="A76" s="7" t="s">
        <v>77</v>
      </c>
      <c r="B76" s="10" t="s">
        <v>78</v>
      </c>
      <c r="C76" s="34">
        <v>168</v>
      </c>
      <c r="D76" s="53">
        <v>109.9</v>
      </c>
      <c r="E76" s="53">
        <f t="shared" si="3"/>
        <v>65.416666666666671</v>
      </c>
    </row>
    <row r="77" spans="1:5" ht="0.75" hidden="1" customHeight="1" thickBot="1">
      <c r="A77" s="33"/>
      <c r="B77" s="10"/>
      <c r="C77" s="30"/>
      <c r="D77" s="31"/>
      <c r="E77" s="32"/>
    </row>
    <row r="78" spans="1:5" ht="73.5" customHeight="1">
      <c r="A78" s="23"/>
      <c r="B78" s="24"/>
      <c r="C78" s="25"/>
      <c r="D78" s="26"/>
      <c r="E78" s="27"/>
    </row>
  </sheetData>
  <mergeCells count="2">
    <mergeCell ref="A38:A39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2022-08-09T06:06:11Z</dcterms:modified>
</cp:coreProperties>
</file>