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1" i="1"/>
  <c r="D25" l="1"/>
  <c r="C25"/>
  <c r="D35"/>
  <c r="C45" l="1"/>
  <c r="E28"/>
  <c r="E29"/>
  <c r="E30"/>
  <c r="E57"/>
  <c r="E62"/>
  <c r="C51"/>
  <c r="C35"/>
  <c r="D51"/>
  <c r="E39"/>
  <c r="E40"/>
  <c r="E41"/>
  <c r="E80"/>
  <c r="E79"/>
  <c r="E68"/>
  <c r="E69"/>
  <c r="E70"/>
  <c r="E71"/>
  <c r="D72"/>
  <c r="C72"/>
  <c r="D63"/>
  <c r="C63"/>
  <c r="C31"/>
  <c r="D16"/>
  <c r="C16"/>
  <c r="E22"/>
  <c r="E18"/>
  <c r="D6"/>
  <c r="C6"/>
  <c r="E10"/>
  <c r="D38"/>
  <c r="C38"/>
  <c r="E44"/>
  <c r="E56"/>
  <c r="E24"/>
  <c r="E25" l="1"/>
  <c r="E38"/>
  <c r="F38"/>
  <c r="D12"/>
  <c r="C12"/>
  <c r="E9"/>
  <c r="E63" l="1"/>
  <c r="E16"/>
  <c r="E77"/>
  <c r="E7"/>
  <c r="E8"/>
  <c r="E11"/>
  <c r="E13"/>
  <c r="E14"/>
  <c r="E15"/>
  <c r="E19"/>
  <c r="E20"/>
  <c r="E21"/>
  <c r="E26"/>
  <c r="E27"/>
  <c r="E32"/>
  <c r="E33"/>
  <c r="E36"/>
  <c r="E37"/>
  <c r="E42"/>
  <c r="E46"/>
  <c r="E47"/>
  <c r="E50"/>
  <c r="E53"/>
  <c r="E55"/>
  <c r="E60"/>
  <c r="E61"/>
  <c r="E64"/>
  <c r="E65"/>
  <c r="E66"/>
  <c r="E75"/>
  <c r="E76"/>
  <c r="D67"/>
  <c r="D58"/>
  <c r="D45"/>
  <c r="C67"/>
  <c r="C58"/>
  <c r="C5" s="1"/>
  <c r="D5" l="1"/>
  <c r="E67"/>
  <c r="E51"/>
  <c r="E35"/>
  <c r="E31"/>
  <c r="E12"/>
  <c r="E6"/>
  <c r="E58"/>
  <c r="E49"/>
  <c r="E45"/>
  <c r="E5" l="1"/>
</calcChain>
</file>

<file path=xl/sharedStrings.xml><?xml version="1.0" encoding="utf-8"?>
<sst xmlns="http://schemas.openxmlformats.org/spreadsheetml/2006/main" count="104" uniqueCount="99">
  <si>
    <t>ЦСР</t>
  </si>
  <si>
    <t>% исполнения</t>
  </si>
  <si>
    <t>Подпрограмма "Развитие туризма"</t>
  </si>
  <si>
    <t>Подпрограмма «Развитие транспортного комплекса»</t>
  </si>
  <si>
    <t xml:space="preserve">Подпрограмма «Совершенствование  и развитие сети автомобильных дорог»  </t>
  </si>
  <si>
    <t xml:space="preserve">Подпрограмма «Молодежи- доступное жилье»  </t>
  </si>
  <si>
    <t>Подпрограмма «Снижение административных барьеров в строительстве»</t>
  </si>
  <si>
    <t xml:space="preserve">Подпрограмма «Устойчивое развитие сельских территорий» </t>
  </si>
  <si>
    <t>Подпрограмма «Развитие физической культуры и массового спорта»</t>
  </si>
  <si>
    <t xml:space="preserve">Подпрограмма «Развитие малого и среднего предпринимательства» </t>
  </si>
  <si>
    <t>Муниципальная программа «Энергосбережение и повышение энергетической эффективности в Токаревском районе Тамбовской области» (постановление №337 от 27.07.2010)</t>
  </si>
  <si>
    <t xml:space="preserve">Подпрограмма  «Развитие газификации Токаревского района» </t>
  </si>
  <si>
    <t>01 0 00 00000</t>
  </si>
  <si>
    <t>02 0 00 00000</t>
  </si>
  <si>
    <t>03 0 00 00000</t>
  </si>
  <si>
    <t>03 3 00 00000</t>
  </si>
  <si>
    <t>03 4 00 00000</t>
  </si>
  <si>
    <t>04 0 00 00000</t>
  </si>
  <si>
    <t>05 0 00 00000</t>
  </si>
  <si>
    <t>07 0 00 00000</t>
  </si>
  <si>
    <t>07 2 00 00000</t>
  </si>
  <si>
    <t>08 0 00 00000</t>
  </si>
  <si>
    <t>08 1 01 85440</t>
  </si>
  <si>
    <t>09 0 00 00000</t>
  </si>
  <si>
    <t>10 0 00 00000</t>
  </si>
  <si>
    <t>11 0 00 00000</t>
  </si>
  <si>
    <t>11 1 00 00000</t>
  </si>
  <si>
    <t>12 0 00 00000</t>
  </si>
  <si>
    <t>14 0 00 00000</t>
  </si>
  <si>
    <t>20 0 00 00000</t>
  </si>
  <si>
    <t>30 0 00 00000</t>
  </si>
  <si>
    <t>30 2 00 00000</t>
  </si>
  <si>
    <t>40 0 00 00000</t>
  </si>
  <si>
    <t>50 0 00 00000</t>
  </si>
  <si>
    <t>60 0 00 00000</t>
  </si>
  <si>
    <t>ПЛАН тыс.руб.</t>
  </si>
  <si>
    <t>Наименование</t>
  </si>
  <si>
    <t>70 0 00 00000</t>
  </si>
  <si>
    <t>Прочие мероприятия, не вошедшие в подпрограммы</t>
  </si>
  <si>
    <t>Подпрограмма «Развитие дошкольного образования»</t>
  </si>
  <si>
    <t xml:space="preserve">Подпрограмма «Искусство» </t>
  </si>
  <si>
    <t xml:space="preserve">Подпрограмма «Наследие» </t>
  </si>
  <si>
    <t xml:space="preserve">Подпрограмма «Совершенствование государственного и муниципального управления» </t>
  </si>
  <si>
    <t xml:space="preserve">Подпрограмма «Развитие общего и дополнительного образования» </t>
  </si>
  <si>
    <t>Подпрограмма «Комплексные меры противодействия злоупотреблению наркотическими средствами и их незаконному обороту в Токаревском районе»</t>
  </si>
  <si>
    <t>Подпрограмма «Поддержка социально-ориентированных некоммерческих организаций в Токаревском районе»</t>
  </si>
  <si>
    <t>Всего расходов в рамках муниципальных программ</t>
  </si>
  <si>
    <t xml:space="preserve">Подпрограмма «Снижение административных барьеров в строительстве»  </t>
  </si>
  <si>
    <t xml:space="preserve">Подпрограмма "Исполнение государственных полномочий по организации и осуществлению деятельности по опеке и попечительству в отношении несовершеннолетних граждан» </t>
  </si>
  <si>
    <t xml:space="preserve">Подпрограмма «Развитие подотрасли животноводства, переработки и реализации продукции животноводства»  </t>
  </si>
  <si>
    <t>Подпрограмма «Организация льготного проезда отдельных категорий граждан на маршрутах регулярных перевозок»</t>
  </si>
  <si>
    <t xml:space="preserve">Подпрограмма «Расходы на обеспечение деятельности муниципального казенного учреждения по бухгалтерскому обслуживанию» </t>
  </si>
  <si>
    <t>80 0 00 00000</t>
  </si>
  <si>
    <t xml:space="preserve">Муниципальная программа «Развитие институтов гражданского общества» </t>
  </si>
  <si>
    <t>Муниципальная программа «Обеспечение населения комфортным и доступным жильем и коммунальными услугами»</t>
  </si>
  <si>
    <t xml:space="preserve">Муниципальная программа «Социальная поддержка граждан» </t>
  </si>
  <si>
    <t>Муниципальная программа  «Развитие физической культуры и спорта»</t>
  </si>
  <si>
    <t>Муниципальная программа «Эффективное управление финансами и оптимизация муниципального долга»</t>
  </si>
  <si>
    <t xml:space="preserve">Муниципальная программа «Экономическое развитие и инновационная экономика» </t>
  </si>
  <si>
    <t xml:space="preserve">Муниципальная программа «Доступная среда» </t>
  </si>
  <si>
    <t>Муниципальная программа «Информационное общество»</t>
  </si>
  <si>
    <t>81 0 00 00000</t>
  </si>
  <si>
    <t>ИСПОЛНЕНО тыс.руб.</t>
  </si>
  <si>
    <t xml:space="preserve">Муниципальная программа «Развитие образования Токарёвского муниципального округа» </t>
  </si>
  <si>
    <t xml:space="preserve">Муниципальная программа «Развитие культуры и туризма Токарёвского муниципального округа» </t>
  </si>
  <si>
    <t>Подпрограмма «Развитие социально-экономической активности молодежи»</t>
  </si>
  <si>
    <t>Подпрограмма «Патриотическое воспитание населения»</t>
  </si>
  <si>
    <t xml:space="preserve">Подпрограмма «Комплексные меры противодействия злоупотреблению наркотическими средствами и их незаконному обороту» </t>
  </si>
  <si>
    <t>Подпрограмма «Поддержка социально-ориентированных некоммерческих организаций"</t>
  </si>
  <si>
    <t xml:space="preserve">Подпрограмма «Информирование населения о деятельности Администрации Токарёвского муниципального округа Тамбовской области» </t>
  </si>
  <si>
    <t xml:space="preserve">Муниципальная программа «Развитие транспортной системы и дорожного хозяйства Токарёвского муниципального округа» </t>
  </si>
  <si>
    <t xml:space="preserve">Подпрограмма «Повышение безопасности дорожного движения»  </t>
  </si>
  <si>
    <t>Муниципальная программа «Благоустройство и содержание территории Токарёвского муниципального округа Тамбовской области»</t>
  </si>
  <si>
    <t>06 0 00 00000</t>
  </si>
  <si>
    <t>Муниципальная программа «Защита населения и территорий от чрезвычайных ситуаций, обеспечение пожарной безопасности и безопасности людей на водных объектах в Токарёвском муниципальном округе Тамбовской области»</t>
  </si>
  <si>
    <t>Муниципальная программа  «Комплексная программа развития и модернизации объектов коммунальной инфраструктуры Токарёвского муниципального округа Тамбовской области»</t>
  </si>
  <si>
    <t>13 0 00 00000</t>
  </si>
  <si>
    <t xml:space="preserve">  Подпрограмма «Создание и развитие интегрированной информационной системы управления общественными финансами» </t>
  </si>
  <si>
    <t xml:space="preserve">Подпрограмма «Осуществление бюджетного процесса на территории Токарёвского муниципального округа» </t>
  </si>
  <si>
    <t>Муниципальная программа  «Формирование современной городской среды»</t>
  </si>
  <si>
    <t>15 0 00 00000</t>
  </si>
  <si>
    <t>Муниципальная программа «Энергосбережение и повышение энергетической эффективности в Токарёвском муниципальном округе Тамбовской области»</t>
  </si>
  <si>
    <t>Муниципальная программа «Эффективное управление муниципальной собственностью Токарёвского муниципального округа»</t>
  </si>
  <si>
    <t xml:space="preserve">Муниципальная программа комплексного развития сельских территорий Токарёвского муниципального округа </t>
  </si>
  <si>
    <t>Муниципальная программа по укреплению здоровья, увеличению периода активного долголетия и продолжительности здоровой жизни граждан старшего поколения в Токарёвском муниципальном округе Тамбовской области</t>
  </si>
  <si>
    <t xml:space="preserve">Муниципальная программа «Укрепление общественного здоровья населения Токарёвского муниципального округа Тамбовской области» </t>
  </si>
  <si>
    <t>Подпрограмма «Обеспечение общественного порядка и противодействие преступности в Токарёвском муниципальном округе»</t>
  </si>
  <si>
    <t>Подпрограмма «Противодействие терроризму и экстремизму в Токарёвском муниципальном округе»</t>
  </si>
  <si>
    <t>Муниципальная программа «Развитие сельского хозяйства и регулирования рынков сельскохозяйственной продукции, сырья и продовольствия Токарёвского муниципального округа»</t>
  </si>
  <si>
    <t>Подпрограмма «Профилактика и ограничение распространения туберкулеза на территории Токарёвского муниципального округа Тамбовской области»</t>
  </si>
  <si>
    <t>Подпрограмма «Снижение рисков и смягчение последствий чрезвычайных ситуаций природного и техногенного характера и развитие единой дежурно- диспетчерской службы Токарёвского муниципального округа»</t>
  </si>
  <si>
    <t>Подпрограмма «Обеспечение безопасности людей на водных объектах Токарёвского муниципального округа»</t>
  </si>
  <si>
    <t>Подпрограмма «Пожарная безопасность в Токарёвском муниципальном округе»</t>
  </si>
  <si>
    <t xml:space="preserve"> </t>
  </si>
  <si>
    <t>Информация об исполнении муниципальных программ бюджета Токарёвского муниципального округа Тамбовской области за 2 квартал 2025 года</t>
  </si>
  <si>
    <t xml:space="preserve">Подпрограмма «Методическое обеспечение процессов модернизации муниципальной системы образования» </t>
  </si>
  <si>
    <t>Муниципальная программа Токаревского района «Оказание содействия добровольному переселению соотечественников, проживающих за рубежом» (постановление №820 от 26.12.2013)</t>
  </si>
  <si>
    <t xml:space="preserve">Муниципальная программа «Обеспечение безопасности населения Токарёвского муниципального округа Тамбовской области  и противодействие преступности» </t>
  </si>
  <si>
    <t xml:space="preserve">Подпрограмма «Содержание и обслуживание административных зданий, находящихся в муниципальной собственности Токарёвского муниципального округа» 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</si>
</sst>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6" fillId="0" borderId="5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12" xfId="0" applyFont="1" applyBorder="1" applyAlignment="1">
      <alignment horizontal="justify" vertical="top" wrapText="1"/>
    </xf>
    <xf numFmtId="164" fontId="6" fillId="0" borderId="5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 wrapText="1"/>
    </xf>
    <xf numFmtId="164" fontId="5" fillId="0" borderId="4" xfId="0" applyNumberFormat="1" applyFont="1" applyBorder="1" applyAlignment="1">
      <alignment horizontal="center" wrapText="1"/>
    </xf>
    <xf numFmtId="164" fontId="6" fillId="0" borderId="4" xfId="0" applyNumberFormat="1" applyFont="1" applyBorder="1" applyAlignment="1">
      <alignment horizontal="center" wrapText="1"/>
    </xf>
    <xf numFmtId="164" fontId="5" fillId="0" borderId="11" xfId="0" applyNumberFormat="1" applyFont="1" applyBorder="1" applyAlignment="1">
      <alignment horizontal="center" wrapText="1"/>
    </xf>
    <xf numFmtId="164" fontId="5" fillId="0" borderId="3" xfId="0" applyNumberFormat="1" applyFont="1" applyBorder="1" applyAlignment="1">
      <alignment horizontal="center" wrapText="1"/>
    </xf>
    <xf numFmtId="164" fontId="6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6" fillId="0" borderId="15" xfId="0" applyFont="1" applyBorder="1" applyAlignment="1">
      <alignment horizontal="justify" wrapText="1"/>
    </xf>
    <xf numFmtId="0" fontId="6" fillId="0" borderId="13" xfId="0" applyFont="1" applyBorder="1" applyAlignment="1">
      <alignment horizontal="justify" wrapText="1"/>
    </xf>
    <xf numFmtId="164" fontId="5" fillId="0" borderId="0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8" fillId="0" borderId="5" xfId="0" applyNumberFormat="1" applyFont="1" applyBorder="1" applyAlignment="1">
      <alignment horizontal="center" wrapText="1"/>
    </xf>
    <xf numFmtId="164" fontId="8" fillId="0" borderId="3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164" fontId="8" fillId="0" borderId="11" xfId="0" applyNumberFormat="1" applyFont="1" applyBorder="1" applyAlignment="1">
      <alignment horizontal="center" wrapText="1"/>
    </xf>
    <xf numFmtId="164" fontId="8" fillId="0" borderId="6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164" fontId="7" fillId="0" borderId="3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164" fontId="6" fillId="0" borderId="3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164" fontId="5" fillId="0" borderId="6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 wrapText="1"/>
    </xf>
    <xf numFmtId="164" fontId="8" fillId="0" borderId="4" xfId="0" applyNumberFormat="1" applyFont="1" applyBorder="1" applyAlignment="1">
      <alignment horizontal="center" wrapText="1"/>
    </xf>
    <xf numFmtId="0" fontId="8" fillId="0" borderId="3" xfId="0" applyFont="1" applyBorder="1"/>
    <xf numFmtId="164" fontId="8" fillId="0" borderId="3" xfId="0" applyNumberFormat="1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7" fillId="0" borderId="3" xfId="0" applyFont="1" applyBorder="1" applyAlignment="1">
      <alignment horizontal="justify" wrapText="1"/>
    </xf>
    <xf numFmtId="0" fontId="8" fillId="0" borderId="3" xfId="0" applyFont="1" applyBorder="1" applyAlignment="1">
      <alignment horizontal="justify" wrapText="1"/>
    </xf>
    <xf numFmtId="0" fontId="8" fillId="0" borderId="3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justify" wrapText="1"/>
    </xf>
    <xf numFmtId="0" fontId="5" fillId="0" borderId="3" xfId="0" applyFont="1" applyBorder="1" applyAlignment="1">
      <alignment horizontal="justify" wrapText="1"/>
    </xf>
    <xf numFmtId="0" fontId="5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justify" wrapText="1"/>
    </xf>
    <xf numFmtId="0" fontId="5" fillId="0" borderId="3" xfId="0" applyFont="1" applyBorder="1" applyAlignment="1">
      <alignment wrapText="1"/>
    </xf>
    <xf numFmtId="0" fontId="5" fillId="0" borderId="13" xfId="0" applyFont="1" applyBorder="1" applyAlignment="1">
      <alignment horizontal="justify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justify" wrapText="1"/>
    </xf>
    <xf numFmtId="0" fontId="5" fillId="0" borderId="10" xfId="0" applyFont="1" applyBorder="1" applyAlignment="1">
      <alignment horizontal="center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center" wrapText="1"/>
    </xf>
    <xf numFmtId="0" fontId="6" fillId="0" borderId="3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wrapText="1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82"/>
  <sheetViews>
    <sheetView tabSelected="1" workbookViewId="0">
      <selection activeCell="M8" sqref="M8"/>
    </sheetView>
  </sheetViews>
  <sheetFormatPr defaultRowHeight="15"/>
  <cols>
    <col min="1" max="1" width="37.140625" customWidth="1"/>
    <col min="2" max="2" width="13.85546875" customWidth="1"/>
    <col min="3" max="3" width="11.42578125" customWidth="1"/>
    <col min="4" max="4" width="15.42578125" customWidth="1"/>
    <col min="5" max="5" width="7.42578125" customWidth="1"/>
    <col min="6" max="6" width="1.140625" hidden="1" customWidth="1"/>
  </cols>
  <sheetData>
    <row r="2" spans="1:9" ht="63" customHeight="1">
      <c r="A2" s="53" t="s">
        <v>94</v>
      </c>
      <c r="B2" s="53"/>
      <c r="C2" s="53"/>
      <c r="D2" s="53"/>
      <c r="E2" s="53"/>
      <c r="F2" s="2"/>
      <c r="G2" s="2"/>
      <c r="H2" s="2"/>
      <c r="I2" s="2"/>
    </row>
    <row r="4" spans="1:9" ht="90.75" customHeight="1" thickBot="1">
      <c r="A4" s="15" t="s">
        <v>36</v>
      </c>
      <c r="B4" s="15" t="s">
        <v>0</v>
      </c>
      <c r="C4" s="3" t="s">
        <v>35</v>
      </c>
      <c r="D4" s="3" t="s">
        <v>62</v>
      </c>
      <c r="E4" s="3" t="s">
        <v>1</v>
      </c>
    </row>
    <row r="5" spans="1:9" ht="42.75" customHeight="1" thickBot="1">
      <c r="A5" s="69" t="s">
        <v>46</v>
      </c>
      <c r="B5" s="60"/>
      <c r="C5" s="18">
        <f>C6+C12+C16+C25+C30+C31+C35+C38+C45+C49+C51+C57+C58+C62+C63+C72+C75+C76+C77+C78+C79+C80</f>
        <v>732763.5</v>
      </c>
      <c r="D5" s="18">
        <f>D6+D12+D16+D25+D30+D31+D35+D38+D45+D49+D51+D57+D58+D62+D63+D72+D75+D76+D77+D78+D79+D80</f>
        <v>357072.10000000003</v>
      </c>
      <c r="E5" s="21">
        <f t="shared" ref="E5:E76" si="0">D5/C5*100</f>
        <v>48.729515048170391</v>
      </c>
    </row>
    <row r="6" spans="1:9" ht="76.5" customHeight="1" thickBot="1">
      <c r="A6" s="61" t="s">
        <v>63</v>
      </c>
      <c r="B6" s="43" t="s">
        <v>12</v>
      </c>
      <c r="C6" s="13">
        <f>C7+C8+C9+C11+C10</f>
        <v>295877.09999999998</v>
      </c>
      <c r="D6" s="13">
        <f>D7+D8+D9+D11+D10</f>
        <v>176492.5</v>
      </c>
      <c r="E6" s="21">
        <f t="shared" si="0"/>
        <v>59.650611689786068</v>
      </c>
    </row>
    <row r="7" spans="1:9" s="52" customFormat="1" ht="29.25" customHeight="1" thickBot="1">
      <c r="A7" s="59" t="s">
        <v>39</v>
      </c>
      <c r="B7" s="41"/>
      <c r="C7" s="16">
        <v>31163.7</v>
      </c>
      <c r="D7" s="22">
        <v>13420.4</v>
      </c>
      <c r="E7" s="22">
        <f t="shared" si="0"/>
        <v>43.064206111597784</v>
      </c>
    </row>
    <row r="8" spans="1:9" ht="33" customHeight="1" thickBot="1">
      <c r="A8" s="59" t="s">
        <v>43</v>
      </c>
      <c r="B8" s="41"/>
      <c r="C8" s="16">
        <v>212727.8</v>
      </c>
      <c r="D8" s="22">
        <v>139458.79999999999</v>
      </c>
      <c r="E8" s="22">
        <f t="shared" si="0"/>
        <v>65.557393062871895</v>
      </c>
    </row>
    <row r="9" spans="1:9" ht="63.75" customHeight="1" thickBot="1">
      <c r="A9" s="59" t="s">
        <v>95</v>
      </c>
      <c r="B9" s="60"/>
      <c r="C9" s="17">
        <v>3493.5</v>
      </c>
      <c r="D9" s="22">
        <v>1464.1</v>
      </c>
      <c r="E9" s="22">
        <f t="shared" ref="E9:E10" si="1">D9/C9*100</f>
        <v>41.909260054386714</v>
      </c>
    </row>
    <row r="10" spans="1:9" ht="99.75" customHeight="1" thickBot="1">
      <c r="A10" s="59" t="s">
        <v>48</v>
      </c>
      <c r="B10" s="41"/>
      <c r="C10" s="16">
        <v>3369.5</v>
      </c>
      <c r="D10" s="22">
        <v>1733.2</v>
      </c>
      <c r="E10" s="22">
        <f t="shared" si="1"/>
        <v>51.437898798041246</v>
      </c>
    </row>
    <row r="11" spans="1:9" ht="33" customHeight="1" thickBot="1">
      <c r="A11" s="59" t="s">
        <v>38</v>
      </c>
      <c r="B11" s="41"/>
      <c r="C11" s="16">
        <v>45122.6</v>
      </c>
      <c r="D11" s="22">
        <v>20416</v>
      </c>
      <c r="E11" s="22">
        <f t="shared" si="0"/>
        <v>45.245619711630091</v>
      </c>
    </row>
    <row r="12" spans="1:9" ht="73.5" customHeight="1" thickBot="1">
      <c r="A12" s="61" t="s">
        <v>64</v>
      </c>
      <c r="B12" s="43" t="s">
        <v>13</v>
      </c>
      <c r="C12" s="13">
        <f>C13+C14+C15</f>
        <v>57002.2</v>
      </c>
      <c r="D12" s="13">
        <f>D13+D14+D15</f>
        <v>27918.100000000002</v>
      </c>
      <c r="E12" s="21">
        <f t="shared" si="0"/>
        <v>48.977232457694619</v>
      </c>
    </row>
    <row r="13" spans="1:9" ht="16.5" customHeight="1" thickBot="1">
      <c r="A13" s="59" t="s">
        <v>40</v>
      </c>
      <c r="B13" s="41"/>
      <c r="C13" s="16">
        <v>46088.1</v>
      </c>
      <c r="D13" s="22">
        <v>22450.2</v>
      </c>
      <c r="E13" s="22">
        <f t="shared" si="0"/>
        <v>48.711489516816705</v>
      </c>
    </row>
    <row r="14" spans="1:9" ht="16.5" thickBot="1">
      <c r="A14" s="59" t="s">
        <v>41</v>
      </c>
      <c r="B14" s="41"/>
      <c r="C14" s="16">
        <v>10464.1</v>
      </c>
      <c r="D14" s="22">
        <v>5443.6</v>
      </c>
      <c r="E14" s="22">
        <f t="shared" si="0"/>
        <v>52.021674104796404</v>
      </c>
    </row>
    <row r="15" spans="1:9" ht="15" customHeight="1" thickBot="1">
      <c r="A15" s="62" t="s">
        <v>2</v>
      </c>
      <c r="B15" s="41"/>
      <c r="C15" s="16">
        <v>450</v>
      </c>
      <c r="D15" s="22">
        <v>24.3</v>
      </c>
      <c r="E15" s="22">
        <f t="shared" si="0"/>
        <v>5.4</v>
      </c>
    </row>
    <row r="16" spans="1:9" ht="49.5" customHeight="1" thickBot="1">
      <c r="A16" s="61" t="s">
        <v>53</v>
      </c>
      <c r="B16" s="38" t="s">
        <v>14</v>
      </c>
      <c r="C16" s="18">
        <f>C18+C19+C22+C23+C24</f>
        <v>2291.8000000000002</v>
      </c>
      <c r="D16" s="18">
        <f>D18+D19+D22+D23+D24</f>
        <v>903.4</v>
      </c>
      <c r="E16" s="21">
        <f t="shared" si="0"/>
        <v>39.41879745178462</v>
      </c>
    </row>
    <row r="17" spans="1:5" ht="35.25" hidden="1" customHeight="1" thickBot="1">
      <c r="A17" s="55"/>
      <c r="B17" s="27"/>
      <c r="C17" s="28"/>
      <c r="D17" s="29"/>
      <c r="E17" s="29"/>
    </row>
    <row r="18" spans="1:5" ht="66.75" customHeight="1" thickBot="1">
      <c r="A18" s="59" t="s">
        <v>65</v>
      </c>
      <c r="B18" s="41"/>
      <c r="C18" s="16">
        <v>450</v>
      </c>
      <c r="D18" s="22">
        <v>238.7</v>
      </c>
      <c r="E18" s="22">
        <f t="shared" si="0"/>
        <v>53.044444444444437</v>
      </c>
    </row>
    <row r="19" spans="1:5" ht="51" customHeight="1" thickBot="1">
      <c r="A19" s="59" t="s">
        <v>66</v>
      </c>
      <c r="B19" s="41"/>
      <c r="C19" s="16">
        <v>382.3</v>
      </c>
      <c r="D19" s="22">
        <v>167.2</v>
      </c>
      <c r="E19" s="22">
        <f t="shared" si="0"/>
        <v>43.735286424274129</v>
      </c>
    </row>
    <row r="20" spans="1:5" ht="88.5" hidden="1" customHeight="1" thickBot="1">
      <c r="A20" s="55" t="s">
        <v>44</v>
      </c>
      <c r="B20" s="27" t="s">
        <v>15</v>
      </c>
      <c r="C20" s="28">
        <v>0</v>
      </c>
      <c r="D20" s="29">
        <v>0</v>
      </c>
      <c r="E20" s="29" t="e">
        <f t="shared" si="0"/>
        <v>#DIV/0!</v>
      </c>
    </row>
    <row r="21" spans="1:5" ht="60.75" hidden="1" customHeight="1" thickBot="1">
      <c r="A21" s="55" t="s">
        <v>45</v>
      </c>
      <c r="B21" s="30" t="s">
        <v>16</v>
      </c>
      <c r="C21" s="31">
        <v>0</v>
      </c>
      <c r="D21" s="32">
        <v>0</v>
      </c>
      <c r="E21" s="32" t="e">
        <f t="shared" si="0"/>
        <v>#DIV/0!</v>
      </c>
    </row>
    <row r="22" spans="1:5" ht="77.25" customHeight="1">
      <c r="A22" s="63" t="s">
        <v>67</v>
      </c>
      <c r="B22" s="64"/>
      <c r="C22" s="20">
        <v>9</v>
      </c>
      <c r="D22" s="22">
        <v>0</v>
      </c>
      <c r="E22" s="22">
        <f t="shared" si="0"/>
        <v>0</v>
      </c>
    </row>
    <row r="23" spans="1:5" ht="60.75" customHeight="1">
      <c r="A23" s="63" t="s">
        <v>68</v>
      </c>
      <c r="B23" s="64"/>
      <c r="C23" s="20">
        <v>5</v>
      </c>
      <c r="D23" s="22">
        <v>0</v>
      </c>
      <c r="E23" s="22">
        <v>0</v>
      </c>
    </row>
    <row r="24" spans="1:5" ht="79.5" customHeight="1">
      <c r="A24" s="65" t="s">
        <v>69</v>
      </c>
      <c r="B24" s="66"/>
      <c r="C24" s="19">
        <v>1445.5</v>
      </c>
      <c r="D24" s="25">
        <v>497.5</v>
      </c>
      <c r="E24" s="26">
        <f t="shared" si="0"/>
        <v>34.417156693185746</v>
      </c>
    </row>
    <row r="25" spans="1:5" ht="77.25" customHeight="1">
      <c r="A25" s="61" t="s">
        <v>70</v>
      </c>
      <c r="B25" s="39" t="s">
        <v>17</v>
      </c>
      <c r="C25" s="40">
        <f>C26+C27+C29</f>
        <v>109720.4</v>
      </c>
      <c r="D25" s="40">
        <f>D26+D27+D29</f>
        <v>37021.099999999991</v>
      </c>
      <c r="E25" s="21">
        <f t="shared" si="0"/>
        <v>33.741309729093217</v>
      </c>
    </row>
    <row r="26" spans="1:5" ht="31.5" customHeight="1">
      <c r="A26" s="59" t="s">
        <v>3</v>
      </c>
      <c r="B26" s="64"/>
      <c r="C26" s="20">
        <v>10169.200000000001</v>
      </c>
      <c r="D26" s="22">
        <v>2107.6999999999998</v>
      </c>
      <c r="E26" s="22">
        <f t="shared" si="0"/>
        <v>20.726310820910196</v>
      </c>
    </row>
    <row r="27" spans="1:5" ht="47.25" customHeight="1">
      <c r="A27" s="59" t="s">
        <v>4</v>
      </c>
      <c r="B27" s="64"/>
      <c r="C27" s="20">
        <v>97929.8</v>
      </c>
      <c r="D27" s="22">
        <v>34147.699999999997</v>
      </c>
      <c r="E27" s="22">
        <f t="shared" si="0"/>
        <v>34.869569834718334</v>
      </c>
    </row>
    <row r="28" spans="1:5" ht="0.75" customHeight="1">
      <c r="A28" s="54" t="s">
        <v>96</v>
      </c>
      <c r="B28" s="33" t="s">
        <v>18</v>
      </c>
      <c r="C28" s="34">
        <v>0</v>
      </c>
      <c r="D28" s="29">
        <v>0</v>
      </c>
      <c r="E28" s="29" t="e">
        <f t="shared" si="0"/>
        <v>#DIV/0!</v>
      </c>
    </row>
    <row r="29" spans="1:5" ht="31.5" customHeight="1">
      <c r="A29" s="63" t="s">
        <v>71</v>
      </c>
      <c r="B29" s="64"/>
      <c r="C29" s="20">
        <v>1621.4</v>
      </c>
      <c r="D29" s="22">
        <v>765.7</v>
      </c>
      <c r="E29" s="22">
        <f t="shared" si="0"/>
        <v>47.224620698162084</v>
      </c>
    </row>
    <row r="30" spans="1:5" ht="91.5" customHeight="1">
      <c r="A30" s="23" t="s">
        <v>72</v>
      </c>
      <c r="B30" s="39" t="s">
        <v>73</v>
      </c>
      <c r="C30" s="40">
        <v>23268.6</v>
      </c>
      <c r="D30" s="21">
        <v>9101.1</v>
      </c>
      <c r="E30" s="22">
        <f t="shared" si="0"/>
        <v>39.113225548593391</v>
      </c>
    </row>
    <row r="31" spans="1:5" ht="93" customHeight="1">
      <c r="A31" s="24" t="s">
        <v>54</v>
      </c>
      <c r="B31" s="39" t="s">
        <v>19</v>
      </c>
      <c r="C31" s="40">
        <f>C32+C34</f>
        <v>2322.6</v>
      </c>
      <c r="D31" s="40">
        <f>D32+D34</f>
        <v>2280.5</v>
      </c>
      <c r="E31" s="21">
        <f t="shared" si="0"/>
        <v>98.187376216309303</v>
      </c>
    </row>
    <row r="32" spans="1:5" ht="33.75" customHeight="1" thickBot="1">
      <c r="A32" s="14" t="s">
        <v>5</v>
      </c>
      <c r="B32" s="41"/>
      <c r="C32" s="16">
        <v>2284.5</v>
      </c>
      <c r="D32" s="42">
        <v>2280.5</v>
      </c>
      <c r="E32" s="42">
        <f t="shared" si="0"/>
        <v>99.82490698183409</v>
      </c>
    </row>
    <row r="33" spans="1:6" ht="53.25" hidden="1" customHeight="1" thickBot="1">
      <c r="A33" s="56" t="s">
        <v>6</v>
      </c>
      <c r="B33" s="27" t="s">
        <v>20</v>
      </c>
      <c r="C33" s="28">
        <v>0</v>
      </c>
      <c r="D33" s="29">
        <v>0</v>
      </c>
      <c r="E33" s="29" t="e">
        <f t="shared" si="0"/>
        <v>#DIV/0!</v>
      </c>
    </row>
    <row r="34" spans="1:6" ht="53.25" customHeight="1" thickBot="1">
      <c r="A34" s="14" t="s">
        <v>47</v>
      </c>
      <c r="B34" s="41"/>
      <c r="C34" s="16">
        <v>38.1</v>
      </c>
      <c r="D34" s="25">
        <v>0</v>
      </c>
      <c r="E34" s="22">
        <v>0</v>
      </c>
    </row>
    <row r="35" spans="1:6" ht="111" customHeight="1" thickBot="1">
      <c r="A35" s="61" t="s">
        <v>88</v>
      </c>
      <c r="B35" s="38" t="s">
        <v>21</v>
      </c>
      <c r="C35" s="18">
        <f>C36</f>
        <v>386.9</v>
      </c>
      <c r="D35" s="18">
        <f>D36</f>
        <v>283.5</v>
      </c>
      <c r="E35" s="21">
        <f t="shared" si="0"/>
        <v>73.274747996898427</v>
      </c>
    </row>
    <row r="36" spans="1:6" ht="72.75" customHeight="1" thickBot="1">
      <c r="A36" s="14" t="s">
        <v>49</v>
      </c>
      <c r="B36" s="41"/>
      <c r="C36" s="16">
        <v>386.9</v>
      </c>
      <c r="D36" s="22">
        <v>283.5</v>
      </c>
      <c r="E36" s="22">
        <f t="shared" si="0"/>
        <v>73.274747996898427</v>
      </c>
    </row>
    <row r="37" spans="1:6" ht="30.75" hidden="1" customHeight="1" thickBot="1">
      <c r="A37" s="55" t="s">
        <v>7</v>
      </c>
      <c r="B37" s="27" t="s">
        <v>22</v>
      </c>
      <c r="C37" s="28">
        <v>0</v>
      </c>
      <c r="D37" s="29">
        <v>0</v>
      </c>
      <c r="E37" s="29" t="e">
        <f t="shared" si="0"/>
        <v>#DIV/0!</v>
      </c>
    </row>
    <row r="38" spans="1:6" ht="37.5" customHeight="1" thickBot="1">
      <c r="A38" s="69" t="s">
        <v>55</v>
      </c>
      <c r="B38" s="43" t="s">
        <v>23</v>
      </c>
      <c r="C38" s="13">
        <f>C42+C43+C44</f>
        <v>3873.6</v>
      </c>
      <c r="D38" s="13">
        <f>D42+D43+D44</f>
        <v>1159.5999999999999</v>
      </c>
      <c r="E38" s="13">
        <f>D38/C38*100</f>
        <v>29.935976869062369</v>
      </c>
      <c r="F38" s="13">
        <f>F39+F40+F42+F43</f>
        <v>0</v>
      </c>
    </row>
    <row r="39" spans="1:6" ht="6" hidden="1" customHeight="1" thickBot="1">
      <c r="A39" s="56"/>
      <c r="B39" s="36"/>
      <c r="C39" s="49"/>
      <c r="D39" s="29"/>
      <c r="E39" s="32" t="e">
        <f t="shared" si="0"/>
        <v>#DIV/0!</v>
      </c>
    </row>
    <row r="40" spans="1:6" ht="48" hidden="1" customHeight="1" thickBot="1">
      <c r="A40" s="57"/>
      <c r="B40" s="36"/>
      <c r="C40" s="49"/>
      <c r="D40" s="29"/>
      <c r="E40" s="32" t="e">
        <f t="shared" si="0"/>
        <v>#DIV/0!</v>
      </c>
    </row>
    <row r="41" spans="1:6" ht="16.5" hidden="1" thickBot="1">
      <c r="A41" s="57"/>
      <c r="B41" s="50"/>
      <c r="C41" s="51"/>
      <c r="D41" s="29"/>
      <c r="E41" s="32" t="e">
        <f t="shared" si="0"/>
        <v>#DIV/0!</v>
      </c>
    </row>
    <row r="42" spans="1:6" ht="63">
      <c r="A42" s="67" t="s">
        <v>50</v>
      </c>
      <c r="B42" s="68"/>
      <c r="C42" s="45">
        <v>62.4</v>
      </c>
      <c r="D42" s="44">
        <v>13.6</v>
      </c>
      <c r="E42" s="44">
        <f t="shared" si="0"/>
        <v>21.794871794871796</v>
      </c>
    </row>
    <row r="43" spans="1:6" ht="81" customHeight="1">
      <c r="A43" s="14" t="s">
        <v>89</v>
      </c>
      <c r="B43" s="64"/>
      <c r="C43" s="20">
        <v>0</v>
      </c>
      <c r="D43" s="22">
        <v>0</v>
      </c>
      <c r="E43" s="22">
        <v>0</v>
      </c>
    </row>
    <row r="44" spans="1:6" ht="28.5" customHeight="1">
      <c r="A44" s="59" t="s">
        <v>38</v>
      </c>
      <c r="B44" s="64"/>
      <c r="C44" s="20">
        <v>3811.2</v>
      </c>
      <c r="D44" s="22">
        <v>1146</v>
      </c>
      <c r="E44" s="22">
        <f t="shared" si="0"/>
        <v>30.069269521410579</v>
      </c>
    </row>
    <row r="45" spans="1:6" ht="129.75" customHeight="1">
      <c r="A45" s="61" t="s">
        <v>74</v>
      </c>
      <c r="B45" s="39" t="s">
        <v>24</v>
      </c>
      <c r="C45" s="21">
        <f>C46+C47+C48</f>
        <v>1855.3</v>
      </c>
      <c r="D45" s="21">
        <f>D46+D47+D48</f>
        <v>228.2</v>
      </c>
      <c r="E45" s="21">
        <f t="shared" si="0"/>
        <v>12.299897590686141</v>
      </c>
    </row>
    <row r="46" spans="1:6" ht="123" customHeight="1" thickBot="1">
      <c r="A46" s="70" t="s">
        <v>90</v>
      </c>
      <c r="B46" s="41"/>
      <c r="C46" s="16">
        <v>1115.3</v>
      </c>
      <c r="D46" s="42">
        <v>140.5</v>
      </c>
      <c r="E46" s="42">
        <f t="shared" si="0"/>
        <v>12.597507397112883</v>
      </c>
    </row>
    <row r="47" spans="1:6" ht="63" customHeight="1" thickBot="1">
      <c r="A47" s="59" t="s">
        <v>92</v>
      </c>
      <c r="B47" s="41"/>
      <c r="C47" s="16">
        <v>620</v>
      </c>
      <c r="D47" s="22">
        <v>0</v>
      </c>
      <c r="E47" s="22">
        <f t="shared" si="0"/>
        <v>0</v>
      </c>
    </row>
    <row r="48" spans="1:6" ht="69.75" customHeight="1" thickBot="1">
      <c r="A48" s="59" t="s">
        <v>91</v>
      </c>
      <c r="B48" s="41"/>
      <c r="C48" s="16">
        <v>120</v>
      </c>
      <c r="D48" s="22">
        <v>87.7</v>
      </c>
      <c r="E48" s="22">
        <v>0</v>
      </c>
    </row>
    <row r="49" spans="1:7" ht="60.75" customHeight="1" thickBot="1">
      <c r="A49" s="61" t="s">
        <v>56</v>
      </c>
      <c r="B49" s="38" t="s">
        <v>25</v>
      </c>
      <c r="C49" s="18">
        <v>1500</v>
      </c>
      <c r="D49" s="18">
        <v>772.8</v>
      </c>
      <c r="E49" s="21">
        <f t="shared" si="0"/>
        <v>51.519999999999996</v>
      </c>
    </row>
    <row r="50" spans="1:7" ht="0.75" customHeight="1" thickBot="1">
      <c r="A50" s="55" t="s">
        <v>8</v>
      </c>
      <c r="B50" s="27" t="s">
        <v>26</v>
      </c>
      <c r="C50" s="28">
        <v>1</v>
      </c>
      <c r="D50" s="29">
        <v>162.4</v>
      </c>
      <c r="E50" s="29">
        <f t="shared" si="0"/>
        <v>16240</v>
      </c>
    </row>
    <row r="51" spans="1:7" ht="92.25" customHeight="1" thickBot="1">
      <c r="A51" s="61" t="s">
        <v>97</v>
      </c>
      <c r="B51" s="38" t="s">
        <v>27</v>
      </c>
      <c r="C51" s="18">
        <f>C53+C54+C55+C56</f>
        <v>3287.1</v>
      </c>
      <c r="D51" s="18">
        <f>D53+D54+D55+D56</f>
        <v>1891.7</v>
      </c>
      <c r="E51" s="21">
        <f t="shared" si="0"/>
        <v>57.549207508137876</v>
      </c>
    </row>
    <row r="52" spans="1:7" ht="0.75" hidden="1" customHeight="1" thickBot="1">
      <c r="A52" s="55"/>
      <c r="B52" s="37"/>
      <c r="C52" s="29"/>
      <c r="D52" s="29"/>
      <c r="E52" s="29"/>
    </row>
    <row r="53" spans="1:7" ht="60.75" customHeight="1" thickBot="1">
      <c r="A53" s="59" t="s">
        <v>86</v>
      </c>
      <c r="B53" s="60"/>
      <c r="C53" s="17">
        <v>231.8</v>
      </c>
      <c r="D53" s="22">
        <v>0</v>
      </c>
      <c r="E53" s="22">
        <f t="shared" si="0"/>
        <v>0</v>
      </c>
    </row>
    <row r="54" spans="1:7" ht="48.75" customHeight="1" thickBot="1">
      <c r="A54" s="59" t="s">
        <v>87</v>
      </c>
      <c r="B54" s="41"/>
      <c r="C54" s="16">
        <v>1500</v>
      </c>
      <c r="D54" s="22">
        <v>1129.4000000000001</v>
      </c>
      <c r="E54" s="22">
        <v>0</v>
      </c>
    </row>
    <row r="55" spans="1:7" ht="0.75" customHeight="1" thickBot="1">
      <c r="A55" s="55"/>
      <c r="B55" s="27"/>
      <c r="C55" s="28">
        <v>0</v>
      </c>
      <c r="D55" s="29">
        <v>0</v>
      </c>
      <c r="E55" s="29" t="e">
        <f t="shared" si="0"/>
        <v>#DIV/0!</v>
      </c>
    </row>
    <row r="56" spans="1:7" ht="33.75" customHeight="1" thickBot="1">
      <c r="A56" s="59" t="s">
        <v>38</v>
      </c>
      <c r="B56" s="41"/>
      <c r="C56" s="16">
        <v>1555.3</v>
      </c>
      <c r="D56" s="25">
        <v>762.3</v>
      </c>
      <c r="E56" s="22">
        <f t="shared" si="0"/>
        <v>49.013052144280842</v>
      </c>
      <c r="F56" s="52"/>
      <c r="G56" s="52"/>
    </row>
    <row r="57" spans="1:7" ht="111.75" customHeight="1" thickBot="1">
      <c r="A57" s="61" t="s">
        <v>75</v>
      </c>
      <c r="B57" s="43" t="s">
        <v>76</v>
      </c>
      <c r="C57" s="13">
        <v>16042.5</v>
      </c>
      <c r="D57" s="46">
        <v>13442.9</v>
      </c>
      <c r="E57" s="22">
        <f t="shared" si="0"/>
        <v>83.795543088670726</v>
      </c>
    </row>
    <row r="58" spans="1:7" ht="69" customHeight="1" thickBot="1">
      <c r="A58" s="61" t="s">
        <v>57</v>
      </c>
      <c r="B58" s="38" t="s">
        <v>28</v>
      </c>
      <c r="C58" s="18">
        <f>C59+C60+C61</f>
        <v>6486.8</v>
      </c>
      <c r="D58" s="18">
        <f>D59+D60+D61</f>
        <v>2816.1</v>
      </c>
      <c r="E58" s="21">
        <f t="shared" si="0"/>
        <v>43.41277671579207</v>
      </c>
    </row>
    <row r="59" spans="1:7" ht="66" hidden="1" customHeight="1" thickBot="1">
      <c r="A59" s="55"/>
      <c r="B59" s="27"/>
      <c r="C59" s="28"/>
      <c r="D59" s="29"/>
      <c r="E59" s="29"/>
    </row>
    <row r="60" spans="1:7" ht="86.25" customHeight="1" thickBot="1">
      <c r="A60" s="71" t="s">
        <v>77</v>
      </c>
      <c r="B60" s="41"/>
      <c r="C60" s="16">
        <v>150</v>
      </c>
      <c r="D60" s="22">
        <v>56.7</v>
      </c>
      <c r="E60" s="22">
        <f t="shared" si="0"/>
        <v>37.799999999999997</v>
      </c>
    </row>
    <row r="61" spans="1:7" ht="64.5" customHeight="1" thickBot="1">
      <c r="A61" s="59" t="s">
        <v>78</v>
      </c>
      <c r="B61" s="41"/>
      <c r="C61" s="16">
        <v>6336.8</v>
      </c>
      <c r="D61" s="22">
        <v>2759.4</v>
      </c>
      <c r="E61" s="22">
        <f t="shared" si="0"/>
        <v>43.545638176997855</v>
      </c>
    </row>
    <row r="62" spans="1:7" ht="49.5" customHeight="1" thickBot="1">
      <c r="A62" s="61" t="s">
        <v>79</v>
      </c>
      <c r="B62" s="43" t="s">
        <v>80</v>
      </c>
      <c r="C62" s="13">
        <v>16684.3</v>
      </c>
      <c r="D62" s="46">
        <v>2186.6999999999998</v>
      </c>
      <c r="E62" s="22">
        <f t="shared" si="0"/>
        <v>13.106333499157891</v>
      </c>
    </row>
    <row r="63" spans="1:7" ht="45.75" customHeight="1" thickBot="1">
      <c r="A63" s="61" t="s">
        <v>58</v>
      </c>
      <c r="B63" s="38" t="s">
        <v>29</v>
      </c>
      <c r="C63" s="18">
        <f>C64+C65+C66+C71</f>
        <v>184127.3</v>
      </c>
      <c r="D63" s="18">
        <f>D64+D65+D66+D71</f>
        <v>76299.100000000006</v>
      </c>
      <c r="E63" s="21">
        <f t="shared" si="0"/>
        <v>41.438233222341289</v>
      </c>
    </row>
    <row r="64" spans="1:7" ht="30" customHeight="1" thickBot="1">
      <c r="A64" s="59" t="s">
        <v>9</v>
      </c>
      <c r="B64" s="41"/>
      <c r="C64" s="16">
        <v>70</v>
      </c>
      <c r="D64" s="22">
        <v>50</v>
      </c>
      <c r="E64" s="22">
        <f t="shared" si="0"/>
        <v>71.428571428571431</v>
      </c>
    </row>
    <row r="65" spans="1:5" ht="99.75" customHeight="1" thickBot="1">
      <c r="A65" s="59" t="s">
        <v>98</v>
      </c>
      <c r="B65" s="41" t="s">
        <v>93</v>
      </c>
      <c r="C65" s="16">
        <v>78852.5</v>
      </c>
      <c r="D65" s="22">
        <v>35586.400000000001</v>
      </c>
      <c r="E65" s="22">
        <f t="shared" si="0"/>
        <v>45.130338289844971</v>
      </c>
    </row>
    <row r="66" spans="1:5" ht="46.5" customHeight="1">
      <c r="A66" s="67" t="s">
        <v>42</v>
      </c>
      <c r="B66" s="66"/>
      <c r="C66" s="19">
        <v>90693.8</v>
      </c>
      <c r="D66" s="44">
        <v>35143.9</v>
      </c>
      <c r="E66" s="44">
        <f t="shared" si="0"/>
        <v>38.750057887088204</v>
      </c>
    </row>
    <row r="67" spans="1:5" ht="100.5" hidden="1" customHeight="1" thickBot="1">
      <c r="A67" s="58" t="s">
        <v>10</v>
      </c>
      <c r="B67" s="35" t="s">
        <v>30</v>
      </c>
      <c r="C67" s="48">
        <f>C68+C69</f>
        <v>0</v>
      </c>
      <c r="D67" s="48">
        <f>D68+D69</f>
        <v>0</v>
      </c>
      <c r="E67" s="32" t="e">
        <f t="shared" si="0"/>
        <v>#DIV/0!</v>
      </c>
    </row>
    <row r="68" spans="1:5" ht="150.75" hidden="1" customHeight="1" thickBot="1">
      <c r="A68" s="55"/>
      <c r="B68" s="27"/>
      <c r="C68" s="28"/>
      <c r="D68" s="29">
        <v>0</v>
      </c>
      <c r="E68" s="32" t="e">
        <f t="shared" si="0"/>
        <v>#DIV/0!</v>
      </c>
    </row>
    <row r="69" spans="1:5" ht="39" hidden="1" customHeight="1" thickBot="1">
      <c r="A69" s="55" t="s">
        <v>11</v>
      </c>
      <c r="B69" s="27" t="s">
        <v>31</v>
      </c>
      <c r="C69" s="28">
        <v>0</v>
      </c>
      <c r="D69" s="29">
        <v>0</v>
      </c>
      <c r="E69" s="32" t="e">
        <f t="shared" si="0"/>
        <v>#DIV/0!</v>
      </c>
    </row>
    <row r="70" spans="1:5" ht="39" hidden="1" customHeight="1" thickBot="1">
      <c r="A70" s="55" t="s">
        <v>38</v>
      </c>
      <c r="B70" s="27"/>
      <c r="C70" s="28"/>
      <c r="D70" s="29"/>
      <c r="E70" s="32" t="e">
        <f t="shared" si="0"/>
        <v>#DIV/0!</v>
      </c>
    </row>
    <row r="71" spans="1:5" ht="80.25" customHeight="1" thickBot="1">
      <c r="A71" s="67" t="s">
        <v>51</v>
      </c>
      <c r="B71" s="41"/>
      <c r="C71" s="16">
        <v>14511</v>
      </c>
      <c r="D71" s="22">
        <v>5518.8</v>
      </c>
      <c r="E71" s="44">
        <f t="shared" si="0"/>
        <v>38.031837916063679</v>
      </c>
    </row>
    <row r="72" spans="1:5" ht="76.5" customHeight="1" thickBot="1">
      <c r="A72" s="61" t="s">
        <v>81</v>
      </c>
      <c r="B72" s="38" t="s">
        <v>30</v>
      </c>
      <c r="C72" s="13">
        <f>C73+C74</f>
        <v>200</v>
      </c>
      <c r="D72" s="13">
        <f>D73+D74</f>
        <v>0</v>
      </c>
      <c r="E72" s="47">
        <v>100</v>
      </c>
    </row>
    <row r="73" spans="1:5" ht="35.25" hidden="1" customHeight="1" thickBot="1">
      <c r="A73" s="59"/>
      <c r="B73" s="43"/>
      <c r="C73" s="16">
        <v>0</v>
      </c>
      <c r="D73" s="22">
        <v>0</v>
      </c>
      <c r="E73" s="44">
        <v>0</v>
      </c>
    </row>
    <row r="74" spans="1:5" ht="37.5" customHeight="1" thickBot="1">
      <c r="A74" s="59" t="s">
        <v>38</v>
      </c>
      <c r="B74" s="41"/>
      <c r="C74" s="16">
        <v>200</v>
      </c>
      <c r="D74" s="22">
        <v>0</v>
      </c>
      <c r="E74" s="44">
        <v>100</v>
      </c>
    </row>
    <row r="75" spans="1:5" ht="43.5" customHeight="1" thickBot="1">
      <c r="A75" s="61" t="s">
        <v>59</v>
      </c>
      <c r="B75" s="38" t="s">
        <v>32</v>
      </c>
      <c r="C75" s="18">
        <v>240</v>
      </c>
      <c r="D75" s="21">
        <v>60</v>
      </c>
      <c r="E75" s="21">
        <f t="shared" si="0"/>
        <v>25</v>
      </c>
    </row>
    <row r="76" spans="1:5" ht="76.5" customHeight="1" thickBot="1">
      <c r="A76" s="61" t="s">
        <v>82</v>
      </c>
      <c r="B76" s="43" t="s">
        <v>33</v>
      </c>
      <c r="C76" s="13">
        <v>3000</v>
      </c>
      <c r="D76" s="21">
        <v>778.3</v>
      </c>
      <c r="E76" s="21">
        <f t="shared" si="0"/>
        <v>25.943333333333328</v>
      </c>
    </row>
    <row r="77" spans="1:5" ht="35.25" customHeight="1" thickBot="1">
      <c r="A77" s="61" t="s">
        <v>60</v>
      </c>
      <c r="B77" s="43" t="s">
        <v>34</v>
      </c>
      <c r="C77" s="13">
        <v>3000</v>
      </c>
      <c r="D77" s="21">
        <v>2370.5</v>
      </c>
      <c r="E77" s="21">
        <f t="shared" ref="E77" si="2">D77/C77*100</f>
        <v>79.016666666666666</v>
      </c>
    </row>
    <row r="78" spans="1:5" ht="69.75" customHeight="1" thickBot="1">
      <c r="A78" s="61" t="s">
        <v>83</v>
      </c>
      <c r="B78" s="43" t="s">
        <v>37</v>
      </c>
      <c r="C78" s="13">
        <v>15</v>
      </c>
      <c r="D78" s="21">
        <v>0</v>
      </c>
      <c r="E78" s="21">
        <v>0</v>
      </c>
    </row>
    <row r="79" spans="1:5" ht="136.5" customHeight="1" thickBot="1">
      <c r="A79" s="61" t="s">
        <v>84</v>
      </c>
      <c r="B79" s="43" t="s">
        <v>52</v>
      </c>
      <c r="C79" s="13">
        <v>1257</v>
      </c>
      <c r="D79" s="21">
        <v>1066</v>
      </c>
      <c r="E79" s="21">
        <f t="shared" ref="E79:E80" si="3">D79/C79*100</f>
        <v>84.805091487669046</v>
      </c>
    </row>
    <row r="80" spans="1:5" ht="84" customHeight="1" thickBot="1">
      <c r="A80" s="61" t="s">
        <v>85</v>
      </c>
      <c r="B80" s="43" t="s">
        <v>61</v>
      </c>
      <c r="C80" s="13">
        <v>325</v>
      </c>
      <c r="D80" s="21">
        <v>0</v>
      </c>
      <c r="E80" s="21">
        <f t="shared" si="3"/>
        <v>0</v>
      </c>
    </row>
    <row r="81" spans="1:5" ht="40.5" hidden="1" customHeight="1" thickBot="1">
      <c r="A81" s="12"/>
      <c r="B81" s="1"/>
      <c r="C81" s="9"/>
      <c r="D81" s="10"/>
      <c r="E81" s="11"/>
    </row>
    <row r="82" spans="1:5" ht="73.5" customHeight="1">
      <c r="A82" s="4"/>
      <c r="B82" s="5"/>
      <c r="C82" s="6"/>
      <c r="D82" s="7"/>
      <c r="E82" s="8"/>
    </row>
  </sheetData>
  <mergeCells count="2">
    <mergeCell ref="A40:A41"/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2025-07-07T12:14:34Z</dcterms:modified>
</cp:coreProperties>
</file>